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1" yWindow="780" windowWidth="11970" windowHeight="3465" tabRatio="944" activeTab="0"/>
  </bookViews>
  <sheets>
    <sheet name="結果報告" sheetId="1" r:id="rId1"/>
    <sheet name="委員長コメント" sheetId="2" r:id="rId2"/>
    <sheet name="献血件数及びＨＩＶ抗体陽性件数" sheetId="3" r:id="rId3"/>
    <sheet name="前回との比較" sheetId="4" r:id="rId4"/>
    <sheet name="感染経路別、年齢・国籍別" sheetId="5" r:id="rId5"/>
    <sheet name="法施行後状況" sheetId="6" r:id="rId6"/>
    <sheet name="都道府県" sheetId="7" r:id="rId7"/>
  </sheets>
  <externalReferences>
    <externalReference r:id="rId10"/>
  </externalReferences>
  <definedNames>
    <definedName name="_xlnm.Print_Area" localSheetId="1">'委員長コメント'!$A$1:$A$14</definedName>
    <definedName name="_xlnm.Print_Area" localSheetId="4">'感染経路別、年齢・国籍別'!$A$1:$N$28</definedName>
    <definedName name="_xlnm.Print_Area" localSheetId="0">'結果報告'!$A$2:$A$32</definedName>
    <definedName name="_xlnm.Print_Area" localSheetId="2">'献血件数及びＨＩＶ抗体陽性件数'!$A$1:$D$44</definedName>
    <definedName name="_xlnm.Print_Area" localSheetId="3">'前回との比較'!$A$1:$X$42</definedName>
    <definedName name="_xlnm.Print_Area" localSheetId="6">'都道府県'!$A$1:$P$59</definedName>
    <definedName name="_xlnm.Print_Area" localSheetId="5">'法施行後状況'!$A$1:$Q$60</definedName>
  </definedNames>
  <calcPr fullCalcOnLoad="1"/>
</workbook>
</file>

<file path=xl/sharedStrings.xml><?xml version="1.0" encoding="utf-8"?>
<sst xmlns="http://schemas.openxmlformats.org/spreadsheetml/2006/main" count="642" uniqueCount="207">
  <si>
    <t>エイズ動向委員会の結果報告について</t>
  </si>
  <si>
    <t>４　任意報告により</t>
  </si>
  <si>
    <t>委員長コメント</t>
  </si>
  <si>
    <t>献 血 件 数 及 び ＨＩＶ 抗 体 陽 性 件 数</t>
  </si>
  <si>
    <t>年</t>
  </si>
  <si>
    <t>献血件数</t>
  </si>
  <si>
    <t>陽性者数</t>
  </si>
  <si>
    <t>１０万人</t>
  </si>
  <si>
    <t>（検査実施数）</t>
  </si>
  <si>
    <t>（）内女性</t>
  </si>
  <si>
    <t>当たり</t>
  </si>
  <si>
    <t>件</t>
  </si>
  <si>
    <t>人</t>
  </si>
  <si>
    <t>１９８７年</t>
  </si>
  <si>
    <t>(昭和62年)</t>
  </si>
  <si>
    <t>( 1)</t>
  </si>
  <si>
    <t>１９８８年</t>
  </si>
  <si>
    <t xml:space="preserve"> (昭和63年)</t>
  </si>
  <si>
    <t>１９８９年</t>
  </si>
  <si>
    <t>(平成元年)</t>
  </si>
  <si>
    <t>１９９０年</t>
  </si>
  <si>
    <t xml:space="preserve"> (平成２年)</t>
  </si>
  <si>
    <t>( 6)</t>
  </si>
  <si>
    <t>１９９１年</t>
  </si>
  <si>
    <t>(平成３年)</t>
  </si>
  <si>
    <t>( 4)</t>
  </si>
  <si>
    <t>１９９２年</t>
  </si>
  <si>
    <t>(平成４年)</t>
  </si>
  <si>
    <t>( 7)</t>
  </si>
  <si>
    <t>１９９３年</t>
  </si>
  <si>
    <t>(平成５年)</t>
  </si>
  <si>
    <t>( 5)</t>
  </si>
  <si>
    <t>１９９４年</t>
  </si>
  <si>
    <t>(平成６年)</t>
  </si>
  <si>
    <t>１９９５年</t>
  </si>
  <si>
    <t>(平成７年)</t>
  </si>
  <si>
    <t>( 9)</t>
  </si>
  <si>
    <t>１９９６年</t>
  </si>
  <si>
    <t>(平成８年)</t>
  </si>
  <si>
    <t>１９９７年</t>
  </si>
  <si>
    <t>(平成９年)</t>
  </si>
  <si>
    <t>１９９８年</t>
  </si>
  <si>
    <t>(平成１０年)</t>
  </si>
  <si>
    <t>１９９９年</t>
  </si>
  <si>
    <t>(平成１１年)</t>
  </si>
  <si>
    <t>２０００年</t>
  </si>
  <si>
    <t>(速　報　値)</t>
  </si>
  <si>
    <t>（注）</t>
  </si>
  <si>
    <t>・昭和６１年は、年中途から実施したことなどから、3,146,940件、内陽性件数１１件（女性０）となっている。</t>
  </si>
  <si>
    <t xml:space="preserve">・抗体検査陽性の献血血液は、焼却されており、使用されていない。   </t>
  </si>
  <si>
    <t>感染症法に基づくエイズ患者・感染者情報</t>
  </si>
  <si>
    <t>１０歳未満</t>
  </si>
  <si>
    <t>１０～１９</t>
  </si>
  <si>
    <t>２０～２９</t>
  </si>
  <si>
    <t>３０～３９</t>
  </si>
  <si>
    <t>４０～４９</t>
  </si>
  <si>
    <t>５０歳以上</t>
  </si>
  <si>
    <t>異性間の性的接触</t>
  </si>
  <si>
    <t>（</t>
  </si>
  <si>
    <t>国内</t>
  </si>
  <si>
    <t>海外</t>
  </si>
  <si>
    <t>不明</t>
  </si>
  <si>
    <t>計</t>
  </si>
  <si>
    <t>静注薬物濫用</t>
  </si>
  <si>
    <t>母子感染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</si>
  <si>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</si>
  <si>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</si>
  <si>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</si>
  <si>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</si>
  <si>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</si>
  <si>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</si>
  <si>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</si>
  <si>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</si>
  <si>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</si>
  <si>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</si>
  <si>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</si>
  <si>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</si>
  <si>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</si>
  <si>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</si>
  <si>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</si>
  <si>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</si>
  <si>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山梨県</t>
  </si>
  <si>
    <t>長野県</t>
  </si>
  <si>
    <t>富山県</t>
  </si>
  <si>
    <t>石川県</t>
  </si>
  <si>
    <t>福井県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</si>
  <si>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</si>
  <si>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</si>
  <si>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</si>
  <si>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</si>
  <si>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</si>
  <si>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</si>
  <si>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</si>
  <si>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</si>
  <si>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</si>
  <si>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</si>
  <si>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</si>
  <si>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</si>
  <si>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</si>
  <si>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</si>
  <si>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</si>
  <si>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</si>
  <si>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</si>
  <si>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</si>
  <si>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</si>
  <si>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</si>
  <si>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</si>
  <si>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</si>
  <si>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</si>
  <si>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</si>
  <si>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</si>
  <si>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</si>
  <si>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</si>
  <si>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(平成12年1月～10月)</t>
  </si>
  <si>
    <t>50</t>
  </si>
  <si>
    <t>( 4)</t>
  </si>
  <si>
    <t>・平成１２年の陽性件数には、ＮＡＴ検査のみ陽性の２件が含まれる。</t>
  </si>
  <si>
    <t>平成１２年１２月５日（火）</t>
  </si>
  <si>
    <t>担当者：西　田，石　井</t>
  </si>
  <si>
    <t>１．今回の報告期間は平成１２年８月２８日より１０月２９日までの約２ヶ月であり、患者数は法定報告６２件（前回６３件）、任意報告１件（前回３件）、感染者数は８８件（前回８２件）である。</t>
  </si>
  <si>
    <t>２．今回報告件数は前回報告と比較して、患者は１件の減、感染者は６件の増であった。</t>
  </si>
  <si>
    <t>　　このうち、ＨＩＶ感染者では同性間性的接触によるものが４３件、ＡＩＤＳ患者では異性間性的接触によるものが３３件と、それぞれ約半数を占める。</t>
  </si>
  <si>
    <t>　　年齢別では前回同様、患者・感染者ともに各年齢層に分布しているものの、感染者では２０代～３０代、患者では３０代以上が占める割合が高い。</t>
  </si>
  <si>
    <t>３．前述のとおり、依然として患者・感染者報告件数は増加傾向にある。２ヶ月ごとの数の合計としては今回、前回で歴代ワースト２、３を占める。そして感染経路、年齢層別の傾向もほぼ前回同様である。</t>
  </si>
  <si>
    <t>　　今後も引き続き、後天性免疫不全症候群に関する特定感染症予防指針に基づき、個別施策層（青少年、外国人、同性愛者、性風俗産業の従事者及び利用者）に対する普及啓発の充実が求められる。</t>
  </si>
  <si>
    <t>１　本日の委員会では、平成１２年８月２８日から１０月２９日までの感染症法に基づく患者・感染者報告並びに平成１２年９月１日から１０月３１日までの任意報告を解析した。</t>
  </si>
  <si>
    <t>２　平成１２年８月２８日から１０月２９日までの間に感染症法に基づき報告されたエイズ患者は６２件、ＨＩＶ感染者は８８件であった。</t>
  </si>
  <si>
    <t>　　患者６２件、感染者８８件の内訳は、</t>
  </si>
  <si>
    <t>　①感染原因別では、異性間の性的接触による患者３３件、感染者３２件、同性間の性的接触による患者１２件、感染者４３件、静注薬物濫用による患者１件、感染者１件、母子感染による感染者１件、その他の原因による感染者１件、原因不明の患者１６件、感染者１０件であった。</t>
  </si>
  <si>
    <t>　②性別では男性患者５５件、感染者７９件、女性患者７件、感染者９件であった。</t>
  </si>
  <si>
    <t>　③年齢区分別では、患者は２０代７件、３０代１６件、４０代１９件、５０歳以上２０件、感染者は１０歳未満１件、２０代３２件、３０代３４件、４０代１２件、５０歳以上９件であった。</t>
  </si>
  <si>
    <t>　④国籍別では日本人患者４８件、感染者７４件、外国人患者１４件、感染者１４件であった。</t>
  </si>
  <si>
    <t>　⑤感染地域別では、国内で感染した患者３９件、感染者５６件、海外で感染した患者</t>
  </si>
  <si>
    <t>　　８件、感染者１１件、感染地域不明患者１５件、感染者２１件であった。</t>
  </si>
  <si>
    <t>３　患者６２件、感染者８８件のうち</t>
  </si>
  <si>
    <t>　①異性間の性的接触による患者３３件、感染者３２件のうち日本人男性は、患者２４件、感染者２２件、日本人女性は、患者４件、感染者１件であった。また、外国人男性は、患者４件、感染者４件、外国人女性は、患者１件、感染者５件であった。</t>
  </si>
  <si>
    <t>　②日本人男性患者４４件のうち２０代２件、３０代１０件、４０代１４件、５０歳以上１８件、日本人男性感染者７１件のうち、１０歳未満１件、２０代２５件、３０代</t>
  </si>
  <si>
    <t>　　２６件、４０代１１件、５０歳以上８件であった。また、日本人女性患者４件のうち４０代３件、５０歳以上１件、日本人女性感染者３件のうち２０代２件、５０歳以上１件であった。</t>
  </si>
  <si>
    <t>　③外国人男性患者１１件のうち２０代４件、３０代４件、４０代２件、５０歳以上１件、外国人男性感染者８件のうち２０代１件、３０代６件、４０代１件であった。また、外国人女性患者３件のうち２０代１件、３０代２件、外国人女性感染者６件のうち</t>
  </si>
  <si>
    <t>　　２０代４件、３０代２件であった。</t>
  </si>
  <si>
    <t>　④国内感染による患者３９件のうち日本人男性が３６件、日本人女性３件であった。また、国内感染による感染者５６件のうち日本人男性が５３件、日本人女性が１件、外国人男性が２件であった。</t>
  </si>
  <si>
    <t>　⑤海外感染による患者８件のうち日本人男性が３件、外国人男性が５件であった。また、海外感染による感染者１１件のうち日本人男性が７件、外国人男性が２件、外国人女性が２件であった。</t>
  </si>
  <si>
    <t>　①キャリア等からエイズ患者になったとの報告は１件であった。</t>
  </si>
  <si>
    <t>　②患者・感染者の死亡４件のうちエイズが原因のものは３件、それ以外の原因のものは１件であった。</t>
  </si>
  <si>
    <t>　③死亡報告４件のうち２０代１件、３０代１件、４０代２件であった。</t>
  </si>
  <si>
    <t>５　今回４名の死亡報告があり、累積死亡報告数は１,２００名となった。</t>
  </si>
  <si>
    <t>６　平成１２年１月から１０月末日までの献血件数４，９１４，６４７件のうち、ＨＩＶ抗体陽性件数は５０件であった。</t>
  </si>
  <si>
    <t xml:space="preserve">　〔平成12年8月28日～10月29日〕 </t>
  </si>
  <si>
    <t>表１　　ＨＩＶ感染者及びＡＩＤＳ患者の国籍別、性別、感染経路別、年齢別、感染地域別報告数</t>
  </si>
  <si>
    <t>診断区分</t>
  </si>
  <si>
    <t>日本国籍</t>
  </si>
  <si>
    <t>外国国籍</t>
  </si>
  <si>
    <t>合計</t>
  </si>
  <si>
    <t>男</t>
  </si>
  <si>
    <t>女</t>
  </si>
  <si>
    <t>項目</t>
  </si>
  <si>
    <t>区分</t>
  </si>
  <si>
    <t>今回</t>
  </si>
  <si>
    <t>前回</t>
  </si>
  <si>
    <t>ＨＩＶ感染者</t>
  </si>
  <si>
    <t>感染経路</t>
  </si>
  <si>
    <t>同性間の性的接触＊１</t>
  </si>
  <si>
    <t>その他＊２</t>
  </si>
  <si>
    <t>年齢</t>
  </si>
  <si>
    <t>感染地域</t>
  </si>
  <si>
    <t>ＡＩＤＳ患者</t>
  </si>
  <si>
    <t>＊１　両性間性的接触を含む。</t>
  </si>
  <si>
    <t>＊２　輸血などに伴う感染例や推定される感染経路が複数ある例を含む。</t>
  </si>
  <si>
    <t>表２　平成１２年１０月２９日現在のＨＩＶ感染者及びＡＩＤＳ患者の国籍別、性別、感染経路別報告数の累計</t>
  </si>
  <si>
    <t>＜計算用＞</t>
  </si>
  <si>
    <t>小計</t>
  </si>
  <si>
    <t>－</t>
  </si>
  <si>
    <t>ＨＩＶ合計</t>
  </si>
  <si>
    <t>AIDS合計</t>
  </si>
  <si>
    <t>＊３　凝固因子製剤による感染者数は、1998年5月末現在における「ＨＩＶ感染者発症予防・治療に関する研究班」</t>
  </si>
  <si>
    <t>　　　　からの最終報告数である。</t>
  </si>
  <si>
    <t>＊平成12年8月31日現在累積死亡者数　　　</t>
  </si>
  <si>
    <t>1,200名</t>
  </si>
  <si>
    <t>（上記死亡者数には「HIV感染者発症予防・治療に関する研究班」からの累積死亡報告数502名が含まれる）</t>
  </si>
  <si>
    <t>　　　　</t>
  </si>
  <si>
    <r>
      <t>同性間の性的接触</t>
    </r>
    <r>
      <rPr>
        <vertAlign val="superscript"/>
        <sz val="11"/>
        <rFont val="ＭＳ Ｐゴシック"/>
        <family val="3"/>
      </rPr>
      <t>＊１</t>
    </r>
  </si>
  <si>
    <r>
      <t>その他</t>
    </r>
    <r>
      <rPr>
        <vertAlign val="superscript"/>
        <sz val="11"/>
        <rFont val="ＭＳ Ｐゴシック"/>
        <family val="3"/>
      </rPr>
      <t>＊２</t>
    </r>
  </si>
  <si>
    <r>
      <t>凝固因子製剤</t>
    </r>
    <r>
      <rPr>
        <vertAlign val="superscript"/>
        <sz val="11"/>
        <rFont val="ＭＳ Ｐゴシック"/>
        <family val="3"/>
      </rPr>
      <t>＊３</t>
    </r>
  </si>
  <si>
    <t>表３　エイズ予防法施行後のＨＩＶ感染者及びＡＩＤＳ患者の性別、年齢別、感染地域別報告数</t>
  </si>
  <si>
    <t>（凝固因子製剤による感染を除く）</t>
  </si>
  <si>
    <t>男性</t>
  </si>
  <si>
    <t>女性</t>
  </si>
  <si>
    <t>＜以下計算用＞</t>
  </si>
  <si>
    <t>今回発生分</t>
  </si>
  <si>
    <t>前回までの累積</t>
  </si>
  <si>
    <t>表４　ＨＩＶ感染者及びＡＩＤＳ患者の都道府県別累積報告状況</t>
  </si>
  <si>
    <t>ブロック名</t>
  </si>
  <si>
    <t>前回累積件数</t>
  </si>
  <si>
    <t>今回報告数</t>
  </si>
  <si>
    <t>累積報告数</t>
  </si>
  <si>
    <t>%）</t>
  </si>
  <si>
    <t>東北</t>
  </si>
  <si>
    <t>ブロック計</t>
  </si>
  <si>
    <t>関東・甲信越</t>
  </si>
  <si>
    <t>北陸</t>
  </si>
  <si>
    <t>東海</t>
  </si>
  <si>
    <t>近畿</t>
  </si>
  <si>
    <t>中国・四国</t>
  </si>
  <si>
    <t>九州・沖縄</t>
  </si>
  <si>
    <t>照会先：医薬安全局血液対策課</t>
  </si>
  <si>
    <t>TEL:03-3503-1711 (内線)2905,2904</t>
  </si>
  <si>
    <t xml:space="preserve">      03-3595-2395(直通)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</si>
</sst>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#,##0.0"/>
    <numFmt numFmtId="183" formatCode="0.0"/>
    <numFmt numFmtId="184" formatCode="\(0\)"/>
    <numFmt numFmtId="185" formatCode="_(0\)"/>
    <numFmt numFmtId="186" formatCode="\ \(0\)"/>
    <numFmt numFmtId="187" formatCode="#,##0.0;[Red]\-#,##0.0"/>
    <numFmt numFmtId="188" formatCode="#,##0_);\(#,##0\)"/>
    <numFmt numFmtId="189" formatCode="\ 0"/>
    <numFmt numFmtId="190" formatCode="#,##0_ ;[Red]\-#,##0\ "/>
    <numFmt numFmtId="191" formatCode="#,##0_);[Red]\(#,##0\)"/>
    <numFmt numFmtId="192" formatCode="#\ ?/4"/>
    <numFmt numFmtId="193" formatCode="0.000_ "/>
    <numFmt numFmtId="194" formatCode="\(General\)"/>
    <numFmt numFmtId="195" formatCode="0_ "/>
    <numFmt numFmtId="196" formatCode="&quot;△&quot;\ #,##0;&quot;▲&quot;\ #,##0"/>
    <numFmt numFmtId="197" formatCode="0.0_ "/>
    <numFmt numFmtId="198" formatCode="#,##0_ "/>
    <numFmt numFmtId="199" formatCode="#,##0.0_);[Red]\(#,##0.0\)"/>
  </numFmts>
  <fonts count="6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b/>
      <sz val="8"/>
      <name val="明朝"/>
      <family val="3"/>
    </font>
    <font>
      <b/>
      <sz val="9"/>
      <name val="明朝"/>
      <family val="3"/>
    </font>
    <font>
      <b/>
      <sz val="14"/>
      <name val="明朝"/>
      <family val="3"/>
    </font>
    <font>
      <b/>
      <sz val="10"/>
      <name val="明朝"/>
      <family val="3"/>
    </font>
    <font>
      <b/>
      <i/>
      <sz val="16"/>
      <name val="ＭＳ ゴシック"/>
      <family val="3"/>
    </font>
    <font>
      <sz val="10"/>
      <name val="明朝"/>
      <family val="3"/>
    </font>
    <font>
      <b/>
      <i/>
      <sz val="9"/>
      <name val="明朝"/>
      <family val="3"/>
    </font>
    <font>
      <b/>
      <i/>
      <sz val="16"/>
      <color indexed="10"/>
      <name val="ＭＳ ゴシック"/>
      <family val="3"/>
    </font>
    <font>
      <b/>
      <sz val="11"/>
      <color indexed="10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2"/>
      <name val="明朝"/>
      <family val="3"/>
    </font>
    <font>
      <sz val="6"/>
      <name val="明朝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8"/>
      <name val="ＭＳ Ｐゴシック"/>
      <family val="3"/>
    </font>
    <font>
      <i/>
      <sz val="11"/>
      <name val="ＭＳ Ｐ明朝"/>
      <family val="1"/>
    </font>
    <font>
      <sz val="11"/>
      <color indexed="8"/>
      <name val="ＭＳ Ｐ明朝"/>
      <family val="1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11"/>
      <name val="ＭＳ Ｐゴシック"/>
      <family val="3"/>
    </font>
    <font>
      <i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4" fillId="0" borderId="0">
      <alignment/>
      <protection/>
    </xf>
    <xf numFmtId="0" fontId="60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38" fontId="10" fillId="0" borderId="0" xfId="48" applyFont="1" applyFill="1" applyBorder="1" applyAlignment="1" quotePrefix="1">
      <alignment horizontal="right" vertical="top"/>
    </xf>
    <xf numFmtId="38" fontId="10" fillId="0" borderId="0" xfId="48" applyFont="1" applyFill="1" applyBorder="1" applyAlignment="1">
      <alignment horizontal="right" vertical="top"/>
    </xf>
    <xf numFmtId="58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5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right"/>
    </xf>
    <xf numFmtId="49" fontId="15" fillId="0" borderId="11" xfId="0" applyNumberFormat="1" applyFont="1" applyBorder="1" applyAlignment="1">
      <alignment horizontal="right"/>
    </xf>
    <xf numFmtId="0" fontId="15" fillId="0" borderId="14" xfId="0" applyFont="1" applyBorder="1" applyAlignment="1">
      <alignment horizontal="center"/>
    </xf>
    <xf numFmtId="3" fontId="15" fillId="0" borderId="15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193" fontId="15" fillId="0" borderId="15" xfId="0" applyNumberFormat="1" applyFont="1" applyBorder="1" applyAlignment="1">
      <alignment horizontal="center"/>
    </xf>
    <xf numFmtId="193" fontId="15" fillId="0" borderId="13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center"/>
    </xf>
    <xf numFmtId="193" fontId="15" fillId="0" borderId="11" xfId="0" applyNumberFormat="1" applyFont="1" applyBorder="1" applyAlignment="1">
      <alignment horizontal="center"/>
    </xf>
    <xf numFmtId="0" fontId="11" fillId="0" borderId="0" xfId="60" applyFont="1" applyFill="1" applyBorder="1" applyAlignment="1" quotePrefix="1">
      <alignment horizontal="centerContinuous"/>
      <protection/>
    </xf>
    <xf numFmtId="0" fontId="6" fillId="0" borderId="0" xfId="60" applyFont="1" applyFill="1" applyBorder="1" applyAlignment="1" quotePrefix="1">
      <alignment horizontal="centerContinuous"/>
      <protection/>
    </xf>
    <xf numFmtId="0" fontId="4" fillId="0" borderId="0" xfId="60" applyFont="1" applyFill="1" applyBorder="1" applyAlignment="1">
      <alignment horizontal="centerContinuous"/>
      <protection/>
    </xf>
    <xf numFmtId="0" fontId="14" fillId="0" borderId="0" xfId="60">
      <alignment/>
      <protection/>
    </xf>
    <xf numFmtId="0" fontId="8" fillId="0" borderId="0" xfId="60" applyFont="1" applyFill="1" applyBorder="1" applyAlignment="1" quotePrefix="1">
      <alignment horizontal="centerContinuous"/>
      <protection/>
    </xf>
    <xf numFmtId="0" fontId="4" fillId="0" borderId="0" xfId="60" applyFont="1" applyFill="1" applyBorder="1">
      <alignment/>
      <protection/>
    </xf>
    <xf numFmtId="0" fontId="12" fillId="0" borderId="0" xfId="60" applyFont="1" applyFill="1" applyBorder="1" applyAlignment="1">
      <alignment horizontal="centerContinuous"/>
      <protection/>
    </xf>
    <xf numFmtId="0" fontId="7" fillId="0" borderId="0" xfId="60" applyFont="1" applyFill="1" applyBorder="1" applyAlignment="1" quotePrefix="1">
      <alignment horizontal="centerContinuous"/>
      <protection/>
    </xf>
    <xf numFmtId="0" fontId="7" fillId="0" borderId="0" xfId="60" applyFont="1" applyFill="1" applyBorder="1" applyAlignment="1">
      <alignment horizontal="centerContinuous"/>
      <protection/>
    </xf>
    <xf numFmtId="0" fontId="6" fillId="0" borderId="0" xfId="60" applyFont="1" applyFill="1" applyBorder="1" applyAlignment="1">
      <alignment/>
      <protection/>
    </xf>
    <xf numFmtId="0" fontId="18" fillId="0" borderId="0" xfId="60" applyFont="1" applyBorder="1">
      <alignment/>
      <protection/>
    </xf>
    <xf numFmtId="0" fontId="19" fillId="0" borderId="0" xfId="60" applyFont="1" applyBorder="1">
      <alignment/>
      <protection/>
    </xf>
    <xf numFmtId="0" fontId="19" fillId="0" borderId="0" xfId="60" applyFont="1">
      <alignment/>
      <protection/>
    </xf>
    <xf numFmtId="0" fontId="19" fillId="1" borderId="16" xfId="60" applyFont="1" applyFill="1" applyBorder="1" applyAlignment="1">
      <alignment horizontal="center"/>
      <protection/>
    </xf>
    <xf numFmtId="0" fontId="19" fillId="1" borderId="17" xfId="60" applyFont="1" applyFill="1" applyBorder="1" applyAlignment="1">
      <alignment horizontal="centerContinuous"/>
      <protection/>
    </xf>
    <xf numFmtId="0" fontId="19" fillId="1" borderId="17" xfId="60" applyFont="1" applyFill="1" applyBorder="1" applyAlignment="1">
      <alignment/>
      <protection/>
    </xf>
    <xf numFmtId="0" fontId="19" fillId="1" borderId="0" xfId="60" applyFont="1" applyFill="1" applyBorder="1" applyAlignment="1">
      <alignment horizontal="center"/>
      <protection/>
    </xf>
    <xf numFmtId="0" fontId="19" fillId="1" borderId="0" xfId="60" applyFont="1" applyFill="1">
      <alignment/>
      <protection/>
    </xf>
    <xf numFmtId="0" fontId="19" fillId="1" borderId="18" xfId="60" applyFont="1" applyFill="1" applyBorder="1" applyAlignment="1">
      <alignment horizontal="centerContinuous"/>
      <protection/>
    </xf>
    <xf numFmtId="0" fontId="19" fillId="1" borderId="19" xfId="60" applyFont="1" applyFill="1" applyBorder="1" applyAlignment="1">
      <alignment horizontal="center"/>
      <protection/>
    </xf>
    <xf numFmtId="0" fontId="14" fillId="1" borderId="19" xfId="60" applyFill="1" applyBorder="1" applyAlignment="1">
      <alignment horizontal="center"/>
      <protection/>
    </xf>
    <xf numFmtId="0" fontId="19" fillId="1" borderId="0" xfId="60" applyFont="1" applyFill="1" applyAlignment="1">
      <alignment horizontal="center"/>
      <protection/>
    </xf>
    <xf numFmtId="0" fontId="14" fillId="1" borderId="0" xfId="60" applyFill="1" applyAlignment="1">
      <alignment horizontal="center"/>
      <protection/>
    </xf>
    <xf numFmtId="0" fontId="14" fillId="0" borderId="0" xfId="60" applyAlignment="1">
      <alignment horizontal="center"/>
      <protection/>
    </xf>
    <xf numFmtId="0" fontId="19" fillId="0" borderId="0" xfId="60" applyFont="1" applyAlignment="1">
      <alignment horizontal="center"/>
      <protection/>
    </xf>
    <xf numFmtId="0" fontId="19" fillId="0" borderId="20" xfId="60" applyFont="1" applyBorder="1" applyAlignment="1">
      <alignment horizontal="left"/>
      <protection/>
    </xf>
    <xf numFmtId="0" fontId="19" fillId="0" borderId="20" xfId="60" applyFont="1" applyBorder="1" applyAlignment="1">
      <alignment horizontal="center"/>
      <protection/>
    </xf>
    <xf numFmtId="0" fontId="14" fillId="0" borderId="20" xfId="60" applyBorder="1" applyAlignment="1">
      <alignment horizontal="center"/>
      <protection/>
    </xf>
    <xf numFmtId="0" fontId="19" fillId="0" borderId="20" xfId="60" applyFont="1" applyBorder="1" applyAlignment="1">
      <alignment horizontal="right"/>
      <protection/>
    </xf>
    <xf numFmtId="0" fontId="13" fillId="0" borderId="20" xfId="60" applyFont="1" applyBorder="1" applyAlignment="1">
      <alignment horizontal="right"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9" fillId="0" borderId="21" xfId="60" applyFont="1" applyBorder="1" applyAlignment="1">
      <alignment horizontal="right"/>
      <protection/>
    </xf>
    <xf numFmtId="0" fontId="22" fillId="0" borderId="21" xfId="60" applyFont="1" applyBorder="1" applyAlignment="1">
      <alignment horizontal="right"/>
      <protection/>
    </xf>
    <xf numFmtId="0" fontId="14" fillId="0" borderId="21" xfId="60" applyBorder="1">
      <alignment/>
      <protection/>
    </xf>
    <xf numFmtId="0" fontId="19" fillId="0" borderId="0" xfId="60" applyFont="1" applyBorder="1" applyAlignment="1">
      <alignment horizontal="right"/>
      <protection/>
    </xf>
    <xf numFmtId="0" fontId="22" fillId="0" borderId="0" xfId="60" applyFont="1" applyBorder="1" applyAlignment="1">
      <alignment horizontal="right"/>
      <protection/>
    </xf>
    <xf numFmtId="0" fontId="14" fillId="0" borderId="0" xfId="60" applyBorder="1">
      <alignment/>
      <protection/>
    </xf>
    <xf numFmtId="0" fontId="20" fillId="0" borderId="0" xfId="60" applyFont="1" applyBorder="1">
      <alignment/>
      <protection/>
    </xf>
    <xf numFmtId="0" fontId="21" fillId="0" borderId="0" xfId="60" applyFont="1" applyBorder="1">
      <alignment/>
      <protection/>
    </xf>
    <xf numFmtId="0" fontId="19" fillId="0" borderId="22" xfId="60" applyFont="1" applyBorder="1">
      <alignment/>
      <protection/>
    </xf>
    <xf numFmtId="0" fontId="14" fillId="0" borderId="22" xfId="60" applyBorder="1">
      <alignment/>
      <protection/>
    </xf>
    <xf numFmtId="0" fontId="20" fillId="0" borderId="22" xfId="60" applyFont="1" applyBorder="1">
      <alignment/>
      <protection/>
    </xf>
    <xf numFmtId="0" fontId="21" fillId="0" borderId="22" xfId="60" applyFont="1" applyBorder="1">
      <alignment/>
      <protection/>
    </xf>
    <xf numFmtId="0" fontId="19" fillId="0" borderId="22" xfId="60" applyFont="1" applyBorder="1" applyAlignment="1">
      <alignment horizontal="right"/>
      <protection/>
    </xf>
    <xf numFmtId="0" fontId="22" fillId="0" borderId="22" xfId="60" applyFont="1" applyBorder="1" applyAlignment="1">
      <alignment horizontal="right"/>
      <protection/>
    </xf>
    <xf numFmtId="0" fontId="20" fillId="0" borderId="0" xfId="60" applyFont="1" applyFill="1" applyBorder="1">
      <alignment/>
      <protection/>
    </xf>
    <xf numFmtId="0" fontId="21" fillId="0" borderId="0" xfId="60" applyFont="1" applyFill="1" applyBorder="1">
      <alignment/>
      <protection/>
    </xf>
    <xf numFmtId="0" fontId="19" fillId="0" borderId="19" xfId="60" applyFont="1" applyBorder="1">
      <alignment/>
      <protection/>
    </xf>
    <xf numFmtId="0" fontId="14" fillId="0" borderId="19" xfId="60" applyBorder="1">
      <alignment/>
      <protection/>
    </xf>
    <xf numFmtId="0" fontId="20" fillId="0" borderId="19" xfId="60" applyFont="1" applyBorder="1">
      <alignment/>
      <protection/>
    </xf>
    <xf numFmtId="0" fontId="21" fillId="0" borderId="19" xfId="60" applyFont="1" applyBorder="1">
      <alignment/>
      <protection/>
    </xf>
    <xf numFmtId="0" fontId="23" fillId="0" borderId="20" xfId="60" applyFont="1" applyBorder="1" applyAlignment="1">
      <alignment horizontal="right"/>
      <protection/>
    </xf>
    <xf numFmtId="0" fontId="14" fillId="0" borderId="0" xfId="60" applyBorder="1" applyAlignment="1">
      <alignment horizontal="center"/>
      <protection/>
    </xf>
    <xf numFmtId="0" fontId="19" fillId="0" borderId="19" xfId="60" applyFont="1" applyBorder="1" applyAlignment="1">
      <alignment horizontal="right"/>
      <protection/>
    </xf>
    <xf numFmtId="0" fontId="22" fillId="0" borderId="19" xfId="60" applyFont="1" applyBorder="1" applyAlignment="1">
      <alignment horizontal="right"/>
      <protection/>
    </xf>
    <xf numFmtId="0" fontId="14" fillId="1" borderId="16" xfId="60" applyFill="1" applyBorder="1" applyAlignment="1">
      <alignment horizontal="center"/>
      <protection/>
    </xf>
    <xf numFmtId="0" fontId="14" fillId="1" borderId="17" xfId="60" applyFill="1" applyBorder="1" applyAlignment="1">
      <alignment horizontal="centerContinuous"/>
      <protection/>
    </xf>
    <xf numFmtId="0" fontId="24" fillId="0" borderId="0" xfId="60" applyFont="1" applyAlignment="1">
      <alignment horizontal="right"/>
      <protection/>
    </xf>
    <xf numFmtId="0" fontId="14" fillId="0" borderId="0" xfId="60" applyAlignment="1">
      <alignment horizontal="right"/>
      <protection/>
    </xf>
    <xf numFmtId="0" fontId="25" fillId="0" borderId="0" xfId="60" applyFont="1" applyAlignment="1">
      <alignment horizontal="right"/>
      <protection/>
    </xf>
    <xf numFmtId="0" fontId="25" fillId="0" borderId="0" xfId="60" applyFont="1">
      <alignment/>
      <protection/>
    </xf>
    <xf numFmtId="0" fontId="24" fillId="0" borderId="22" xfId="60" applyFont="1" applyBorder="1" applyAlignment="1">
      <alignment horizontal="right"/>
      <protection/>
    </xf>
    <xf numFmtId="0" fontId="14" fillId="0" borderId="22" xfId="60" applyBorder="1" applyAlignment="1">
      <alignment horizontal="right"/>
      <protection/>
    </xf>
    <xf numFmtId="0" fontId="25" fillId="0" borderId="22" xfId="60" applyFont="1" applyBorder="1">
      <alignment/>
      <protection/>
    </xf>
    <xf numFmtId="0" fontId="14" fillId="0" borderId="0" xfId="60" applyFill="1" applyBorder="1">
      <alignment/>
      <protection/>
    </xf>
    <xf numFmtId="0" fontId="14" fillId="0" borderId="23" xfId="60" applyBorder="1">
      <alignment/>
      <protection/>
    </xf>
    <xf numFmtId="0" fontId="14" fillId="0" borderId="23" xfId="60" applyFill="1" applyBorder="1">
      <alignment/>
      <protection/>
    </xf>
    <xf numFmtId="0" fontId="14" fillId="0" borderId="23" xfId="60" applyFill="1" applyBorder="1" applyAlignment="1">
      <alignment horizontal="center"/>
      <protection/>
    </xf>
    <xf numFmtId="0" fontId="25" fillId="0" borderId="0" xfId="60" applyFont="1" applyBorder="1">
      <alignment/>
      <protection/>
    </xf>
    <xf numFmtId="0" fontId="14" fillId="0" borderId="0" xfId="60" applyAlignment="1">
      <alignment/>
      <protection/>
    </xf>
    <xf numFmtId="0" fontId="14" fillId="0" borderId="0" xfId="60" applyAlignment="1">
      <alignment wrapText="1"/>
      <protection/>
    </xf>
    <xf numFmtId="0" fontId="14" fillId="0" borderId="0" xfId="60" applyFont="1" applyFill="1" applyBorder="1" applyAlignment="1">
      <alignment horizontal="left" vertical="top"/>
      <protection/>
    </xf>
    <xf numFmtId="0" fontId="14" fillId="0" borderId="0" xfId="60" applyFont="1" applyFill="1" applyBorder="1" applyAlignment="1">
      <alignment vertical="top"/>
      <protection/>
    </xf>
    <xf numFmtId="38" fontId="14" fillId="0" borderId="0" xfId="48" applyFont="1" applyFill="1" applyBorder="1" applyAlignment="1">
      <alignment vertical="top"/>
    </xf>
    <xf numFmtId="0" fontId="14" fillId="0" borderId="0" xfId="60" applyFont="1" applyFill="1" applyBorder="1" applyAlignment="1">
      <alignment horizontal="center" vertical="top"/>
      <protection/>
    </xf>
    <xf numFmtId="0" fontId="14" fillId="0" borderId="0" xfId="60" applyFont="1" applyFill="1" applyBorder="1" applyAlignment="1">
      <alignment horizontal="centerContinuous" vertical="top"/>
      <protection/>
    </xf>
    <xf numFmtId="38" fontId="27" fillId="0" borderId="0" xfId="48" applyFont="1" applyFill="1" applyBorder="1" applyAlignment="1" quotePrefix="1">
      <alignment vertical="top"/>
    </xf>
    <xf numFmtId="0" fontId="14" fillId="0" borderId="0" xfId="60" applyFont="1">
      <alignment/>
      <protection/>
    </xf>
    <xf numFmtId="0" fontId="28" fillId="0" borderId="0" xfId="60" applyFont="1" applyFill="1" applyBorder="1" applyAlignment="1">
      <alignment horizontal="left" vertical="top"/>
      <protection/>
    </xf>
    <xf numFmtId="0" fontId="29" fillId="0" borderId="0" xfId="60" applyFont="1" applyFill="1" applyBorder="1" applyAlignment="1">
      <alignment horizontal="right" vertical="top"/>
      <protection/>
    </xf>
    <xf numFmtId="0" fontId="5" fillId="0" borderId="0" xfId="60" applyFont="1" applyFill="1" applyBorder="1" applyAlignment="1">
      <alignment horizontal="center" vertical="top"/>
      <protection/>
    </xf>
    <xf numFmtId="0" fontId="14" fillId="0" borderId="0" xfId="60" applyFont="1" applyFill="1" applyBorder="1" applyAlignment="1" quotePrefix="1">
      <alignment horizontal="left" vertical="top"/>
      <protection/>
    </xf>
    <xf numFmtId="0" fontId="14" fillId="0" borderId="0" xfId="60" applyFont="1" applyFill="1" applyBorder="1" applyAlignment="1">
      <alignment horizontal="right" vertical="top"/>
      <protection/>
    </xf>
    <xf numFmtId="38" fontId="27" fillId="0" borderId="0" xfId="48" applyFont="1" applyFill="1" applyBorder="1" applyAlignment="1">
      <alignment vertical="top"/>
    </xf>
    <xf numFmtId="0" fontId="5" fillId="0" borderId="0" xfId="60" applyFont="1" applyFill="1" applyBorder="1" applyAlignment="1">
      <alignment horizontal="left" vertical="top"/>
      <protection/>
    </xf>
    <xf numFmtId="198" fontId="14" fillId="0" borderId="0" xfId="60" applyNumberFormat="1">
      <alignment/>
      <protection/>
    </xf>
    <xf numFmtId="0" fontId="14" fillId="1" borderId="16" xfId="60" applyFill="1" applyBorder="1">
      <alignment/>
      <protection/>
    </xf>
    <xf numFmtId="198" fontId="14" fillId="1" borderId="17" xfId="60" applyNumberFormat="1" applyFill="1" applyBorder="1">
      <alignment/>
      <protection/>
    </xf>
    <xf numFmtId="198" fontId="14" fillId="1" borderId="16" xfId="60" applyNumberFormat="1" applyFill="1" applyBorder="1">
      <alignment/>
      <protection/>
    </xf>
    <xf numFmtId="0" fontId="14" fillId="1" borderId="19" xfId="60" applyFill="1" applyBorder="1">
      <alignment/>
      <protection/>
    </xf>
    <xf numFmtId="198" fontId="14" fillId="1" borderId="19" xfId="60" applyNumberFormat="1" applyFill="1" applyBorder="1">
      <alignment/>
      <protection/>
    </xf>
    <xf numFmtId="0" fontId="14" fillId="0" borderId="20" xfId="60" applyBorder="1">
      <alignment/>
      <protection/>
    </xf>
    <xf numFmtId="198" fontId="14" fillId="0" borderId="20" xfId="60" applyNumberFormat="1" applyBorder="1">
      <alignment/>
      <protection/>
    </xf>
    <xf numFmtId="198" fontId="24" fillId="0" borderId="0" xfId="60" applyNumberFormat="1" applyFont="1">
      <alignment/>
      <protection/>
    </xf>
    <xf numFmtId="0" fontId="14" fillId="0" borderId="16" xfId="60" applyBorder="1">
      <alignment/>
      <protection/>
    </xf>
    <xf numFmtId="198" fontId="24" fillId="0" borderId="19" xfId="60" applyNumberFormat="1" applyFont="1" applyBorder="1">
      <alignment/>
      <protection/>
    </xf>
    <xf numFmtId="198" fontId="14" fillId="0" borderId="19" xfId="60" applyNumberFormat="1" applyBorder="1">
      <alignment/>
      <protection/>
    </xf>
    <xf numFmtId="198" fontId="25" fillId="0" borderId="0" xfId="60" applyNumberFormat="1" applyFont="1">
      <alignment/>
      <protection/>
    </xf>
    <xf numFmtId="198" fontId="25" fillId="0" borderId="19" xfId="60" applyNumberFormat="1" applyFont="1" applyBorder="1">
      <alignment/>
      <protection/>
    </xf>
    <xf numFmtId="195" fontId="14" fillId="0" borderId="0" xfId="60" applyNumberFormat="1">
      <alignment/>
      <protection/>
    </xf>
    <xf numFmtId="197" fontId="14" fillId="0" borderId="0" xfId="60" applyNumberFormat="1">
      <alignment/>
      <protection/>
    </xf>
    <xf numFmtId="197" fontId="14" fillId="0" borderId="0" xfId="60" applyNumberFormat="1" applyBorder="1">
      <alignment/>
      <protection/>
    </xf>
    <xf numFmtId="0" fontId="14" fillId="0" borderId="0" xfId="60" applyNumberFormat="1">
      <alignment/>
      <protection/>
    </xf>
    <xf numFmtId="195" fontId="14" fillId="1" borderId="16" xfId="60" applyNumberFormat="1" applyFill="1" applyBorder="1">
      <alignment/>
      <protection/>
    </xf>
    <xf numFmtId="0" fontId="14" fillId="1" borderId="20" xfId="60" applyFill="1" applyBorder="1" applyAlignment="1">
      <alignment horizontal="centerContinuous"/>
      <protection/>
    </xf>
    <xf numFmtId="197" fontId="14" fillId="1" borderId="16" xfId="60" applyNumberFormat="1" applyFill="1" applyBorder="1">
      <alignment/>
      <protection/>
    </xf>
    <xf numFmtId="195" fontId="14" fillId="1" borderId="19" xfId="60" applyNumberFormat="1" applyFill="1" applyBorder="1">
      <alignment/>
      <protection/>
    </xf>
    <xf numFmtId="0" fontId="14" fillId="1" borderId="19" xfId="60" applyFill="1" applyBorder="1" applyAlignment="1">
      <alignment horizontal="centerContinuous"/>
      <protection/>
    </xf>
    <xf numFmtId="197" fontId="14" fillId="1" borderId="19" xfId="60" applyNumberFormat="1" applyFill="1" applyBorder="1">
      <alignment/>
      <protection/>
    </xf>
    <xf numFmtId="195" fontId="14" fillId="0" borderId="20" xfId="60" applyNumberFormat="1" applyBorder="1">
      <alignment/>
      <protection/>
    </xf>
    <xf numFmtId="191" fontId="25" fillId="0" borderId="20" xfId="60" applyNumberFormat="1" applyFont="1" applyBorder="1">
      <alignment/>
      <protection/>
    </xf>
    <xf numFmtId="191" fontId="24" fillId="0" borderId="20" xfId="60" applyNumberFormat="1" applyFont="1" applyBorder="1">
      <alignment/>
      <protection/>
    </xf>
    <xf numFmtId="191" fontId="14" fillId="0" borderId="20" xfId="60" applyNumberFormat="1" applyBorder="1">
      <alignment/>
      <protection/>
    </xf>
    <xf numFmtId="199" fontId="14" fillId="0" borderId="20" xfId="60" applyNumberFormat="1" applyBorder="1">
      <alignment/>
      <protection/>
    </xf>
    <xf numFmtId="191" fontId="25" fillId="0" borderId="0" xfId="60" applyNumberFormat="1" applyFont="1" applyBorder="1">
      <alignment/>
      <protection/>
    </xf>
    <xf numFmtId="191" fontId="24" fillId="0" borderId="0" xfId="60" applyNumberFormat="1" applyFont="1">
      <alignment/>
      <protection/>
    </xf>
    <xf numFmtId="191" fontId="14" fillId="0" borderId="0" xfId="60" applyNumberFormat="1" applyBorder="1">
      <alignment/>
      <protection/>
    </xf>
    <xf numFmtId="199" fontId="14" fillId="0" borderId="0" xfId="60" applyNumberFormat="1">
      <alignment/>
      <protection/>
    </xf>
    <xf numFmtId="191" fontId="14" fillId="0" borderId="0" xfId="60" applyNumberFormat="1">
      <alignment/>
      <protection/>
    </xf>
    <xf numFmtId="0" fontId="14" fillId="0" borderId="0" xfId="60" applyNumberFormat="1" applyBorder="1">
      <alignment/>
      <protection/>
    </xf>
    <xf numFmtId="0" fontId="14" fillId="0" borderId="24" xfId="60" applyBorder="1">
      <alignment/>
      <protection/>
    </xf>
    <xf numFmtId="191" fontId="30" fillId="0" borderId="24" xfId="60" applyNumberFormat="1" applyFont="1" applyBorder="1">
      <alignment/>
      <protection/>
    </xf>
    <xf numFmtId="199" fontId="30" fillId="0" borderId="24" xfId="60" applyNumberFormat="1" applyFont="1" applyBorder="1">
      <alignment/>
      <protection/>
    </xf>
    <xf numFmtId="191" fontId="14" fillId="0" borderId="24" xfId="60" applyNumberFormat="1" applyBorder="1">
      <alignment/>
      <protection/>
    </xf>
    <xf numFmtId="199" fontId="14" fillId="0" borderId="24" xfId="60" applyNumberFormat="1" applyBorder="1">
      <alignment/>
      <protection/>
    </xf>
    <xf numFmtId="195" fontId="14" fillId="0" borderId="21" xfId="60" applyNumberFormat="1" applyBorder="1">
      <alignment/>
      <protection/>
    </xf>
    <xf numFmtId="191" fontId="25" fillId="0" borderId="21" xfId="60" applyNumberFormat="1" applyFont="1" applyBorder="1">
      <alignment/>
      <protection/>
    </xf>
    <xf numFmtId="191" fontId="24" fillId="0" borderId="0" xfId="60" applyNumberFormat="1" applyFont="1" applyBorder="1">
      <alignment/>
      <protection/>
    </xf>
    <xf numFmtId="199" fontId="14" fillId="0" borderId="0" xfId="60" applyNumberFormat="1" applyBorder="1">
      <alignment/>
      <protection/>
    </xf>
    <xf numFmtId="195" fontId="14" fillId="0" borderId="0" xfId="60" applyNumberFormat="1" applyBorder="1">
      <alignment/>
      <protection/>
    </xf>
    <xf numFmtId="0" fontId="14" fillId="0" borderId="25" xfId="60" applyBorder="1">
      <alignment/>
      <protection/>
    </xf>
    <xf numFmtId="191" fontId="30" fillId="0" borderId="25" xfId="60" applyNumberFormat="1" applyFont="1" applyBorder="1">
      <alignment/>
      <protection/>
    </xf>
    <xf numFmtId="191" fontId="14" fillId="0" borderId="25" xfId="60" applyNumberFormat="1" applyBorder="1">
      <alignment/>
      <protection/>
    </xf>
    <xf numFmtId="191" fontId="14" fillId="0" borderId="26" xfId="60" applyNumberFormat="1" applyBorder="1">
      <alignment/>
      <protection/>
    </xf>
    <xf numFmtId="199" fontId="14" fillId="0" borderId="26" xfId="60" applyNumberFormat="1" applyBorder="1">
      <alignment/>
      <protection/>
    </xf>
    <xf numFmtId="195" fontId="14" fillId="0" borderId="16" xfId="60" applyNumberFormat="1" applyBorder="1">
      <alignment/>
      <protection/>
    </xf>
    <xf numFmtId="191" fontId="14" fillId="0" borderId="16" xfId="60" applyNumberFormat="1" applyBorder="1">
      <alignment/>
      <protection/>
    </xf>
    <xf numFmtId="0" fontId="14" fillId="0" borderId="0" xfId="60" applyFill="1" applyBorder="1" applyAlignment="1">
      <alignment horizontal="center"/>
      <protection/>
    </xf>
    <xf numFmtId="49" fontId="0" fillId="0" borderId="10" xfId="0" applyNumberFormat="1" applyFont="1" applyBorder="1" applyAlignment="1">
      <alignment/>
    </xf>
    <xf numFmtId="0" fontId="0" fillId="0" borderId="27" xfId="0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9" fillId="0" borderId="28" xfId="0" applyFont="1" applyBorder="1" applyAlignment="1">
      <alignment/>
    </xf>
    <xf numFmtId="49" fontId="9" fillId="0" borderId="14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0" fontId="9" fillId="0" borderId="29" xfId="0" applyFont="1" applyBorder="1" applyAlignment="1">
      <alignment/>
    </xf>
    <xf numFmtId="0" fontId="15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FILE00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OEU3G8NM\FILE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前回との比較"/>
      <sheetName val="感染経路別、年齢・国籍別"/>
      <sheetName val="法施行後状況"/>
      <sheetName val="都道府県"/>
    </sheetNames>
    <sheetDataSet>
      <sheetData sheetId="0">
        <row r="8">
          <cell r="E8">
            <v>22</v>
          </cell>
          <cell r="G8">
            <v>1</v>
          </cell>
          <cell r="L8">
            <v>4</v>
          </cell>
          <cell r="N8">
            <v>5</v>
          </cell>
        </row>
        <row r="9">
          <cell r="E9">
            <v>42</v>
          </cell>
          <cell r="G9">
            <v>0</v>
          </cell>
          <cell r="L9">
            <v>1</v>
          </cell>
          <cell r="N9">
            <v>0</v>
          </cell>
        </row>
        <row r="10">
          <cell r="E10">
            <v>0</v>
          </cell>
          <cell r="G10">
            <v>0</v>
          </cell>
          <cell r="L10">
            <v>1</v>
          </cell>
          <cell r="N10">
            <v>0</v>
          </cell>
        </row>
        <row r="11">
          <cell r="E11">
            <v>1</v>
          </cell>
          <cell r="G11">
            <v>0</v>
          </cell>
          <cell r="L11">
            <v>0</v>
          </cell>
          <cell r="N11">
            <v>0</v>
          </cell>
        </row>
        <row r="12">
          <cell r="E12">
            <v>1</v>
          </cell>
          <cell r="G12">
            <v>0</v>
          </cell>
          <cell r="L12">
            <v>0</v>
          </cell>
          <cell r="N12">
            <v>0</v>
          </cell>
        </row>
        <row r="13">
          <cell r="E13">
            <v>5</v>
          </cell>
          <cell r="G13">
            <v>2</v>
          </cell>
          <cell r="L13">
            <v>2</v>
          </cell>
          <cell r="N13">
            <v>1</v>
          </cell>
        </row>
        <row r="25">
          <cell r="E25">
            <v>24</v>
          </cell>
          <cell r="G25">
            <v>4</v>
          </cell>
          <cell r="L25">
            <v>4</v>
          </cell>
          <cell r="N25">
            <v>1</v>
          </cell>
        </row>
        <row r="26">
          <cell r="E26">
            <v>8</v>
          </cell>
          <cell r="G26">
            <v>0</v>
          </cell>
          <cell r="L26">
            <v>4</v>
          </cell>
          <cell r="N26">
            <v>0</v>
          </cell>
        </row>
        <row r="27">
          <cell r="E27">
            <v>1</v>
          </cell>
          <cell r="G27">
            <v>0</v>
          </cell>
          <cell r="L27">
            <v>0</v>
          </cell>
          <cell r="N27">
            <v>0</v>
          </cell>
        </row>
        <row r="28">
          <cell r="E28">
            <v>0</v>
          </cell>
          <cell r="G28">
            <v>0</v>
          </cell>
          <cell r="L28">
            <v>0</v>
          </cell>
          <cell r="N28">
            <v>0</v>
          </cell>
        </row>
        <row r="29">
          <cell r="E29">
            <v>0</v>
          </cell>
          <cell r="G29">
            <v>0</v>
          </cell>
          <cell r="L29">
            <v>0</v>
          </cell>
          <cell r="N29">
            <v>0</v>
          </cell>
        </row>
        <row r="30">
          <cell r="E30">
            <v>11</v>
          </cell>
          <cell r="G30">
            <v>0</v>
          </cell>
          <cell r="L30">
            <v>3</v>
          </cell>
          <cell r="N3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2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0.59765625" style="4" customWidth="1"/>
  </cols>
  <sheetData>
    <row r="1" ht="13.5">
      <c r="A1" s="3">
        <v>36865</v>
      </c>
    </row>
    <row r="3" ht="13.5">
      <c r="A3" s="5" t="s">
        <v>0</v>
      </c>
    </row>
    <row r="5" s="4" customFormat="1" ht="40.5">
      <c r="A5" s="4" t="s">
        <v>125</v>
      </c>
    </row>
    <row r="6" s="4" customFormat="1" ht="13.5"/>
    <row r="7" s="4" customFormat="1" ht="27">
      <c r="A7" s="4" t="s">
        <v>126</v>
      </c>
    </row>
    <row r="8" s="4" customFormat="1" ht="13.5">
      <c r="A8" s="4" t="s">
        <v>127</v>
      </c>
    </row>
    <row r="9" s="4" customFormat="1" ht="54">
      <c r="A9" s="4" t="s">
        <v>128</v>
      </c>
    </row>
    <row r="10" s="4" customFormat="1" ht="13.5">
      <c r="A10" s="4" t="s">
        <v>129</v>
      </c>
    </row>
    <row r="11" s="4" customFormat="1" ht="40.5">
      <c r="A11" s="4" t="s">
        <v>130</v>
      </c>
    </row>
    <row r="12" s="4" customFormat="1" ht="27">
      <c r="A12" s="4" t="s">
        <v>131</v>
      </c>
    </row>
    <row r="13" s="4" customFormat="1" ht="13.5">
      <c r="A13" s="4" t="s">
        <v>132</v>
      </c>
    </row>
    <row r="14" s="4" customFormat="1" ht="13.5">
      <c r="A14" s="4" t="s">
        <v>133</v>
      </c>
    </row>
    <row r="15" s="4" customFormat="1" ht="13.5"/>
    <row r="16" s="4" customFormat="1" ht="13.5">
      <c r="A16" s="4" t="s">
        <v>134</v>
      </c>
    </row>
    <row r="17" s="4" customFormat="1" ht="40.5">
      <c r="A17" s="4" t="s">
        <v>135</v>
      </c>
    </row>
    <row r="18" s="4" customFormat="1" ht="27">
      <c r="A18" s="4" t="s">
        <v>136</v>
      </c>
    </row>
    <row r="19" s="4" customFormat="1" ht="40.5">
      <c r="A19" s="4" t="s">
        <v>137</v>
      </c>
    </row>
    <row r="20" s="4" customFormat="1" ht="40.5">
      <c r="A20" s="4" t="s">
        <v>138</v>
      </c>
    </row>
    <row r="21" s="4" customFormat="1" ht="13.5">
      <c r="A21" s="4" t="s">
        <v>139</v>
      </c>
    </row>
    <row r="22" s="4" customFormat="1" ht="40.5">
      <c r="A22" s="4" t="s">
        <v>140</v>
      </c>
    </row>
    <row r="23" s="4" customFormat="1" ht="40.5">
      <c r="A23" s="4" t="s">
        <v>141</v>
      </c>
    </row>
    <row r="24" s="4" customFormat="1" ht="13.5"/>
    <row r="25" s="4" customFormat="1" ht="13.5">
      <c r="A25" s="4" t="s">
        <v>1</v>
      </c>
    </row>
    <row r="26" s="4" customFormat="1" ht="13.5">
      <c r="A26" s="4" t="s">
        <v>142</v>
      </c>
    </row>
    <row r="27" s="4" customFormat="1" ht="27">
      <c r="A27" s="4" t="s">
        <v>143</v>
      </c>
    </row>
    <row r="28" s="4" customFormat="1" ht="13.5">
      <c r="A28" s="4" t="s">
        <v>144</v>
      </c>
    </row>
    <row r="29" s="4" customFormat="1" ht="13.5"/>
    <row r="30" s="4" customFormat="1" ht="13.5">
      <c r="A30" s="4" t="s">
        <v>145</v>
      </c>
    </row>
    <row r="31" s="4" customFormat="1" ht="13.5"/>
    <row r="32" s="4" customFormat="1" ht="27">
      <c r="A32" s="4" t="s">
        <v>146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80.59765625" style="4" customWidth="1"/>
  </cols>
  <sheetData>
    <row r="1" ht="13.5">
      <c r="A1" s="3">
        <v>36865</v>
      </c>
    </row>
    <row r="4" ht="13.5">
      <c r="A4" s="5" t="s">
        <v>2</v>
      </c>
    </row>
    <row r="7" s="4" customFormat="1" ht="40.5">
      <c r="A7" s="4" t="s">
        <v>119</v>
      </c>
    </row>
    <row r="8" s="4" customFormat="1" ht="13.5"/>
    <row r="9" s="4" customFormat="1" ht="13.5">
      <c r="A9" s="4" t="s">
        <v>120</v>
      </c>
    </row>
    <row r="10" s="4" customFormat="1" ht="27">
      <c r="A10" s="4" t="s">
        <v>121</v>
      </c>
    </row>
    <row r="11" s="4" customFormat="1" ht="27">
      <c r="A11" s="4" t="s">
        <v>122</v>
      </c>
    </row>
    <row r="12" s="4" customFormat="1" ht="13.5"/>
    <row r="13" s="4" customFormat="1" ht="40.5">
      <c r="A13" s="4" t="s">
        <v>123</v>
      </c>
    </row>
    <row r="14" s="4" customFormat="1" ht="40.5">
      <c r="A14" s="4" t="s">
        <v>124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1"/>
  <sheetViews>
    <sheetView zoomScalePageLayoutView="0" workbookViewId="0" topLeftCell="A1">
      <selection activeCell="D4" sqref="D4"/>
    </sheetView>
  </sheetViews>
  <sheetFormatPr defaultColWidth="8.796875" defaultRowHeight="14.25"/>
  <cols>
    <col min="1" max="1" width="18.59765625" style="6" customWidth="1"/>
    <col min="2" max="2" width="20.59765625" style="6" customWidth="1"/>
    <col min="3" max="3" width="15.59765625" style="7" customWidth="1"/>
    <col min="4" max="4" width="15.59765625" style="6" customWidth="1"/>
    <col min="5" max="16384" width="9" style="6" customWidth="1"/>
  </cols>
  <sheetData>
    <row r="2" spans="3:4" ht="14.25">
      <c r="C2" s="167" t="s">
        <v>117</v>
      </c>
      <c r="D2" s="168"/>
    </row>
    <row r="3" spans="3:4" ht="14.25">
      <c r="C3" s="169" t="s">
        <v>204</v>
      </c>
      <c r="D3" s="170"/>
    </row>
    <row r="4" spans="3:4" ht="14.25">
      <c r="C4" s="169" t="s">
        <v>118</v>
      </c>
      <c r="D4" s="170"/>
    </row>
    <row r="5" spans="3:4" ht="14.25">
      <c r="C5" s="172" t="s">
        <v>205</v>
      </c>
      <c r="D5" s="171"/>
    </row>
    <row r="6" spans="3:4" ht="14.25">
      <c r="C6" s="173" t="s">
        <v>206</v>
      </c>
      <c r="D6" s="174"/>
    </row>
    <row r="8" spans="1:4" s="10" customFormat="1" ht="14.25">
      <c r="A8" s="8" t="s">
        <v>3</v>
      </c>
      <c r="B8" s="9"/>
      <c r="C8" s="9"/>
      <c r="D8" s="9"/>
    </row>
    <row r="9" s="10" customFormat="1" ht="14.25">
      <c r="C9" s="11"/>
    </row>
    <row r="10" spans="1:4" s="10" customFormat="1" ht="14.25">
      <c r="A10" s="12" t="s">
        <v>4</v>
      </c>
      <c r="B10" s="13" t="s">
        <v>5</v>
      </c>
      <c r="C10" s="14" t="s">
        <v>6</v>
      </c>
      <c r="D10" s="13" t="s">
        <v>7</v>
      </c>
    </row>
    <row r="11" spans="1:4" s="10" customFormat="1" ht="14.25">
      <c r="A11" s="15"/>
      <c r="B11" s="16" t="s">
        <v>8</v>
      </c>
      <c r="C11" s="17" t="s">
        <v>9</v>
      </c>
      <c r="D11" s="16" t="s">
        <v>10</v>
      </c>
    </row>
    <row r="12" spans="1:4" s="10" customFormat="1" ht="14.25">
      <c r="A12" s="18"/>
      <c r="B12" s="19" t="s">
        <v>11</v>
      </c>
      <c r="C12" s="20" t="s">
        <v>11</v>
      </c>
      <c r="D12" s="19" t="s">
        <v>12</v>
      </c>
    </row>
    <row r="13" spans="1:4" s="10" customFormat="1" ht="14.25">
      <c r="A13" s="21" t="s">
        <v>13</v>
      </c>
      <c r="B13" s="22">
        <v>8217340</v>
      </c>
      <c r="C13" s="23">
        <v>11</v>
      </c>
      <c r="D13" s="24">
        <v>0.134</v>
      </c>
    </row>
    <row r="14" spans="1:4" s="10" customFormat="1" ht="14.25">
      <c r="A14" s="15" t="s">
        <v>14</v>
      </c>
      <c r="B14" s="16"/>
      <c r="C14" s="17" t="s">
        <v>15</v>
      </c>
      <c r="D14" s="25"/>
    </row>
    <row r="15" spans="1:4" s="10" customFormat="1" ht="14.25">
      <c r="A15" s="12" t="s">
        <v>16</v>
      </c>
      <c r="B15" s="26">
        <v>7974147</v>
      </c>
      <c r="C15" s="14">
        <v>9</v>
      </c>
      <c r="D15" s="27">
        <v>0.113</v>
      </c>
    </row>
    <row r="16" spans="1:4" s="10" customFormat="1" ht="14.25">
      <c r="A16" s="15" t="s">
        <v>17</v>
      </c>
      <c r="B16" s="16"/>
      <c r="C16" s="17" t="s">
        <v>15</v>
      </c>
      <c r="D16" s="25"/>
    </row>
    <row r="17" spans="1:4" s="10" customFormat="1" ht="14.25">
      <c r="A17" s="12" t="s">
        <v>18</v>
      </c>
      <c r="B17" s="26">
        <v>7876682</v>
      </c>
      <c r="C17" s="14">
        <v>13</v>
      </c>
      <c r="D17" s="27">
        <v>0.165</v>
      </c>
    </row>
    <row r="18" spans="1:4" s="10" customFormat="1" ht="14.25">
      <c r="A18" s="15" t="s">
        <v>19</v>
      </c>
      <c r="B18" s="16"/>
      <c r="C18" s="17" t="s">
        <v>15</v>
      </c>
      <c r="D18" s="25"/>
    </row>
    <row r="19" spans="1:4" s="10" customFormat="1" ht="14.25">
      <c r="A19" s="12" t="s">
        <v>20</v>
      </c>
      <c r="B19" s="26">
        <v>7743475</v>
      </c>
      <c r="C19" s="14">
        <v>26</v>
      </c>
      <c r="D19" s="27">
        <v>0.336</v>
      </c>
    </row>
    <row r="20" spans="1:4" s="10" customFormat="1" ht="14.25">
      <c r="A20" s="15" t="s">
        <v>21</v>
      </c>
      <c r="B20" s="16"/>
      <c r="C20" s="17" t="s">
        <v>22</v>
      </c>
      <c r="D20" s="25"/>
    </row>
    <row r="21" spans="1:4" s="10" customFormat="1" ht="14.25">
      <c r="A21" s="12" t="s">
        <v>23</v>
      </c>
      <c r="B21" s="26">
        <v>8071937</v>
      </c>
      <c r="C21" s="14">
        <v>29</v>
      </c>
      <c r="D21" s="27">
        <v>0.359</v>
      </c>
    </row>
    <row r="22" spans="1:4" s="10" customFormat="1" ht="14.25">
      <c r="A22" s="15" t="s">
        <v>24</v>
      </c>
      <c r="B22" s="16"/>
      <c r="C22" s="17" t="s">
        <v>25</v>
      </c>
      <c r="D22" s="25"/>
    </row>
    <row r="23" spans="1:4" s="10" customFormat="1" ht="14.25">
      <c r="A23" s="12" t="s">
        <v>26</v>
      </c>
      <c r="B23" s="26">
        <v>7710693</v>
      </c>
      <c r="C23" s="14">
        <v>34</v>
      </c>
      <c r="D23" s="27">
        <v>0.441</v>
      </c>
    </row>
    <row r="24" spans="1:4" s="10" customFormat="1" ht="14.25">
      <c r="A24" s="15" t="s">
        <v>27</v>
      </c>
      <c r="B24" s="16"/>
      <c r="C24" s="17" t="s">
        <v>28</v>
      </c>
      <c r="D24" s="25"/>
    </row>
    <row r="25" spans="1:4" s="10" customFormat="1" ht="14.25">
      <c r="A25" s="12" t="s">
        <v>29</v>
      </c>
      <c r="B25" s="26">
        <v>7205514</v>
      </c>
      <c r="C25" s="14">
        <v>35</v>
      </c>
      <c r="D25" s="27">
        <v>0.486</v>
      </c>
    </row>
    <row r="26" spans="1:4" s="10" customFormat="1" ht="14.25">
      <c r="A26" s="15" t="s">
        <v>30</v>
      </c>
      <c r="B26" s="16"/>
      <c r="C26" s="17" t="s">
        <v>31</v>
      </c>
      <c r="D26" s="25"/>
    </row>
    <row r="27" spans="1:4" s="10" customFormat="1" ht="14.25">
      <c r="A27" s="12" t="s">
        <v>32</v>
      </c>
      <c r="B27" s="26">
        <v>6610484</v>
      </c>
      <c r="C27" s="14">
        <v>36</v>
      </c>
      <c r="D27" s="27">
        <v>0.545</v>
      </c>
    </row>
    <row r="28" spans="1:4" s="10" customFormat="1" ht="14.25">
      <c r="A28" s="15" t="s">
        <v>33</v>
      </c>
      <c r="B28" s="16"/>
      <c r="C28" s="17" t="s">
        <v>31</v>
      </c>
      <c r="D28" s="25"/>
    </row>
    <row r="29" spans="1:4" s="10" customFormat="1" ht="14.25">
      <c r="A29" s="12" t="s">
        <v>34</v>
      </c>
      <c r="B29" s="26">
        <v>6298706</v>
      </c>
      <c r="C29" s="14">
        <v>46</v>
      </c>
      <c r="D29" s="27">
        <v>0.73</v>
      </c>
    </row>
    <row r="30" spans="1:4" s="10" customFormat="1" ht="14.25">
      <c r="A30" s="15" t="s">
        <v>35</v>
      </c>
      <c r="B30" s="16"/>
      <c r="C30" s="17" t="s">
        <v>36</v>
      </c>
      <c r="D30" s="25"/>
    </row>
    <row r="31" spans="1:4" s="10" customFormat="1" ht="14.25">
      <c r="A31" s="12" t="s">
        <v>37</v>
      </c>
      <c r="B31" s="26">
        <v>6039394</v>
      </c>
      <c r="C31" s="14">
        <v>46</v>
      </c>
      <c r="D31" s="27">
        <v>0.762</v>
      </c>
    </row>
    <row r="32" spans="1:4" s="10" customFormat="1" ht="14.25">
      <c r="A32" s="15" t="s">
        <v>38</v>
      </c>
      <c r="B32" s="16"/>
      <c r="C32" s="17" t="s">
        <v>31</v>
      </c>
      <c r="D32" s="25"/>
    </row>
    <row r="33" spans="1:4" s="10" customFormat="1" ht="14.25">
      <c r="A33" s="12" t="s">
        <v>39</v>
      </c>
      <c r="B33" s="26">
        <v>5998760</v>
      </c>
      <c r="C33" s="14">
        <v>54</v>
      </c>
      <c r="D33" s="27">
        <v>0.9</v>
      </c>
    </row>
    <row r="34" spans="1:4" s="10" customFormat="1" ht="14.25">
      <c r="A34" s="15" t="s">
        <v>40</v>
      </c>
      <c r="B34" s="16"/>
      <c r="C34" s="17" t="s">
        <v>31</v>
      </c>
      <c r="D34" s="25"/>
    </row>
    <row r="35" spans="1:4" s="10" customFormat="1" ht="14.25">
      <c r="A35" s="12" t="s">
        <v>41</v>
      </c>
      <c r="B35" s="26">
        <v>6137378</v>
      </c>
      <c r="C35" s="14">
        <v>56</v>
      </c>
      <c r="D35" s="27">
        <v>0.912</v>
      </c>
    </row>
    <row r="36" spans="1:4" s="10" customFormat="1" ht="14.25">
      <c r="A36" s="15" t="s">
        <v>42</v>
      </c>
      <c r="B36" s="16"/>
      <c r="C36" s="17" t="s">
        <v>25</v>
      </c>
      <c r="D36" s="25"/>
    </row>
    <row r="37" spans="1:4" s="10" customFormat="1" ht="14.25">
      <c r="A37" s="12" t="s">
        <v>43</v>
      </c>
      <c r="B37" s="26">
        <v>6139205</v>
      </c>
      <c r="C37" s="14">
        <v>63</v>
      </c>
      <c r="D37" s="27">
        <v>1.026</v>
      </c>
    </row>
    <row r="38" spans="1:4" s="10" customFormat="1" ht="14.25">
      <c r="A38" s="15" t="s">
        <v>44</v>
      </c>
      <c r="B38" s="16"/>
      <c r="C38" s="17" t="s">
        <v>22</v>
      </c>
      <c r="D38" s="25"/>
    </row>
    <row r="39" spans="1:4" s="10" customFormat="1" ht="14.25">
      <c r="A39" s="21" t="s">
        <v>45</v>
      </c>
      <c r="B39" s="22">
        <v>4914647</v>
      </c>
      <c r="C39" s="23" t="s">
        <v>114</v>
      </c>
      <c r="D39" s="24">
        <v>1.017</v>
      </c>
    </row>
    <row r="40" spans="1:4" s="10" customFormat="1" ht="14.25">
      <c r="A40" s="15" t="s">
        <v>113</v>
      </c>
      <c r="B40" s="16" t="s">
        <v>46</v>
      </c>
      <c r="C40" s="17" t="s">
        <v>115</v>
      </c>
      <c r="D40" s="25"/>
    </row>
    <row r="41" spans="1:3" s="10" customFormat="1" ht="14.25">
      <c r="A41" s="10" t="s">
        <v>47</v>
      </c>
      <c r="C41" s="11"/>
    </row>
    <row r="42" spans="1:4" s="10" customFormat="1" ht="27.75" customHeight="1">
      <c r="A42" s="175" t="s">
        <v>48</v>
      </c>
      <c r="B42" s="176"/>
      <c r="C42" s="176"/>
      <c r="D42" s="176"/>
    </row>
    <row r="43" spans="1:4" s="10" customFormat="1" ht="14.25" customHeight="1">
      <c r="A43" s="175" t="s">
        <v>116</v>
      </c>
      <c r="B43" s="176"/>
      <c r="C43" s="176"/>
      <c r="D43" s="176"/>
    </row>
    <row r="44" s="10" customFormat="1" ht="14.25">
      <c r="A44" s="10" t="s">
        <v>49</v>
      </c>
    </row>
    <row r="45" s="10" customFormat="1" ht="14.25">
      <c r="C45" s="11"/>
    </row>
    <row r="46" s="10" customFormat="1" ht="14.25">
      <c r="C46" s="11"/>
    </row>
    <row r="47" s="10" customFormat="1" ht="14.25">
      <c r="C47" s="11"/>
    </row>
    <row r="48" s="10" customFormat="1" ht="14.25">
      <c r="C48" s="11"/>
    </row>
    <row r="49" s="10" customFormat="1" ht="14.25">
      <c r="C49" s="11"/>
    </row>
    <row r="50" s="10" customFormat="1" ht="14.25">
      <c r="C50" s="11"/>
    </row>
    <row r="51" s="10" customFormat="1" ht="14.25">
      <c r="C51" s="11"/>
    </row>
  </sheetData>
  <sheetProtection/>
  <mergeCells count="2">
    <mergeCell ref="A42:D42"/>
    <mergeCell ref="A43:D43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1.19921875" style="40" customWidth="1"/>
    <col min="2" max="2" width="8.59765625" style="40" customWidth="1"/>
    <col min="3" max="3" width="17.59765625" style="40" customWidth="1"/>
    <col min="4" max="4" width="1.8984375" style="31" customWidth="1"/>
    <col min="5" max="5" width="5.59765625" style="40" customWidth="1"/>
    <col min="6" max="6" width="5.09765625" style="31" customWidth="1"/>
    <col min="7" max="7" width="5.59765625" style="40" customWidth="1"/>
    <col min="8" max="8" width="5.09765625" style="31" customWidth="1"/>
    <col min="9" max="9" width="5.59765625" style="40" customWidth="1"/>
    <col min="10" max="10" width="5.09765625" style="31" customWidth="1"/>
    <col min="11" max="11" width="1.8984375" style="31" customWidth="1"/>
    <col min="12" max="12" width="5.59765625" style="40" customWidth="1"/>
    <col min="13" max="13" width="5.09765625" style="31" customWidth="1"/>
    <col min="14" max="14" width="5.59765625" style="40" customWidth="1"/>
    <col min="15" max="15" width="5.09765625" style="31" customWidth="1"/>
    <col min="16" max="16" width="5.59765625" style="40" customWidth="1"/>
    <col min="17" max="17" width="5.09765625" style="31" customWidth="1"/>
    <col min="18" max="18" width="1.8984375" style="31" customWidth="1"/>
    <col min="19" max="19" width="5.59765625" style="40" customWidth="1"/>
    <col min="20" max="20" width="5.09765625" style="31" customWidth="1"/>
    <col min="21" max="21" width="5.59765625" style="40" customWidth="1"/>
    <col min="22" max="22" width="5.09765625" style="31" customWidth="1"/>
    <col min="23" max="23" width="5.59765625" style="40" customWidth="1"/>
    <col min="24" max="24" width="5.09765625" style="31" customWidth="1"/>
    <col min="25" max="16384" width="9" style="31" customWidth="1"/>
  </cols>
  <sheetData>
    <row r="1" spans="1:27" s="33" customFormat="1" ht="27" customHeight="1">
      <c r="A1" s="28" t="s">
        <v>50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  <c r="P1" s="32"/>
      <c r="Q1" s="30"/>
      <c r="R1" s="32"/>
      <c r="S1" s="32"/>
      <c r="T1" s="32"/>
      <c r="U1" s="30"/>
      <c r="V1" s="30"/>
      <c r="W1" s="30"/>
      <c r="X1" s="30"/>
      <c r="Y1" s="30"/>
      <c r="Z1" s="30"/>
      <c r="AA1" s="30"/>
    </row>
    <row r="2" spans="1:27" s="33" customFormat="1" ht="16.5" customHeight="1">
      <c r="A2" s="34" t="s">
        <v>147</v>
      </c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1"/>
      <c r="P2" s="36"/>
      <c r="Q2" s="36"/>
      <c r="R2" s="36"/>
      <c r="S2" s="36"/>
      <c r="T2" s="36"/>
      <c r="U2" s="36"/>
      <c r="V2" s="36"/>
      <c r="W2" s="36"/>
      <c r="X2" s="37"/>
      <c r="Y2" s="36"/>
      <c r="Z2" s="36"/>
      <c r="AA2" s="36"/>
    </row>
    <row r="3" spans="1:23" s="40" customFormat="1" ht="18" thickBot="1">
      <c r="A3" s="38" t="s">
        <v>148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24" s="40" customFormat="1" ht="14.25" thickTop="1">
      <c r="A4" s="41" t="s">
        <v>149</v>
      </c>
      <c r="B4" s="41"/>
      <c r="C4" s="41"/>
      <c r="D4" s="41"/>
      <c r="E4" s="42" t="s">
        <v>150</v>
      </c>
      <c r="F4" s="42"/>
      <c r="G4" s="42"/>
      <c r="H4" s="42"/>
      <c r="I4" s="42"/>
      <c r="J4" s="42"/>
      <c r="K4" s="41"/>
      <c r="L4" s="42" t="s">
        <v>151</v>
      </c>
      <c r="M4" s="42"/>
      <c r="N4" s="42"/>
      <c r="O4" s="42"/>
      <c r="P4" s="42"/>
      <c r="Q4" s="42"/>
      <c r="R4" s="41"/>
      <c r="S4" s="42" t="s">
        <v>152</v>
      </c>
      <c r="T4" s="42"/>
      <c r="U4" s="42"/>
      <c r="V4" s="42"/>
      <c r="W4" s="42"/>
      <c r="X4" s="43"/>
    </row>
    <row r="5" spans="1:24" s="40" customFormat="1" ht="13.5">
      <c r="A5" s="44"/>
      <c r="B5" s="45"/>
      <c r="C5" s="44"/>
      <c r="D5" s="44"/>
      <c r="E5" s="46" t="s">
        <v>153</v>
      </c>
      <c r="F5" s="46"/>
      <c r="G5" s="46" t="s">
        <v>154</v>
      </c>
      <c r="H5" s="46"/>
      <c r="I5" s="46" t="s">
        <v>62</v>
      </c>
      <c r="J5" s="46"/>
      <c r="K5" s="44"/>
      <c r="L5" s="46" t="s">
        <v>153</v>
      </c>
      <c r="M5" s="46"/>
      <c r="N5" s="46" t="s">
        <v>154</v>
      </c>
      <c r="O5" s="46"/>
      <c r="P5" s="46" t="s">
        <v>62</v>
      </c>
      <c r="Q5" s="46"/>
      <c r="R5" s="44"/>
      <c r="S5" s="46" t="s">
        <v>153</v>
      </c>
      <c r="T5" s="46"/>
      <c r="U5" s="46" t="s">
        <v>154</v>
      </c>
      <c r="V5" s="46"/>
      <c r="W5" s="46" t="s">
        <v>62</v>
      </c>
      <c r="X5" s="46"/>
    </row>
    <row r="6" spans="1:24" s="51" customFormat="1" ht="14.25" thickBot="1">
      <c r="A6" s="47"/>
      <c r="B6" s="47" t="s">
        <v>155</v>
      </c>
      <c r="C6" s="47" t="s">
        <v>156</v>
      </c>
      <c r="D6" s="48"/>
      <c r="E6" s="49" t="s">
        <v>157</v>
      </c>
      <c r="F6" s="50" t="s">
        <v>158</v>
      </c>
      <c r="G6" s="49" t="s">
        <v>157</v>
      </c>
      <c r="H6" s="50" t="s">
        <v>158</v>
      </c>
      <c r="I6" s="49" t="s">
        <v>157</v>
      </c>
      <c r="J6" s="50" t="s">
        <v>158</v>
      </c>
      <c r="K6" s="48"/>
      <c r="L6" s="49" t="s">
        <v>157</v>
      </c>
      <c r="M6" s="50" t="s">
        <v>158</v>
      </c>
      <c r="N6" s="49" t="s">
        <v>157</v>
      </c>
      <c r="O6" s="50" t="s">
        <v>158</v>
      </c>
      <c r="P6" s="49" t="s">
        <v>157</v>
      </c>
      <c r="Q6" s="50" t="s">
        <v>158</v>
      </c>
      <c r="R6" s="48"/>
      <c r="S6" s="49" t="s">
        <v>157</v>
      </c>
      <c r="T6" s="50" t="s">
        <v>158</v>
      </c>
      <c r="U6" s="49" t="s">
        <v>157</v>
      </c>
      <c r="V6" s="50" t="s">
        <v>158</v>
      </c>
      <c r="W6" s="49" t="s">
        <v>157</v>
      </c>
      <c r="X6" s="50" t="s">
        <v>158</v>
      </c>
    </row>
    <row r="7" spans="1:24" s="51" customFormat="1" ht="18" customHeight="1" thickBot="1" thickTop="1">
      <c r="A7" s="52" t="s">
        <v>159</v>
      </c>
      <c r="B7" s="53" t="s">
        <v>152</v>
      </c>
      <c r="C7" s="54"/>
      <c r="D7" s="55"/>
      <c r="E7" s="56">
        <f aca="true" t="shared" si="0" ref="E7:J7">SUM(E8:E13)</f>
        <v>71</v>
      </c>
      <c r="F7" s="57">
        <f t="shared" si="0"/>
        <v>67</v>
      </c>
      <c r="G7" s="56">
        <f t="shared" si="0"/>
        <v>3</v>
      </c>
      <c r="H7" s="57">
        <f t="shared" si="0"/>
        <v>5</v>
      </c>
      <c r="I7" s="56">
        <f t="shared" si="0"/>
        <v>74</v>
      </c>
      <c r="J7" s="57">
        <f t="shared" si="0"/>
        <v>72</v>
      </c>
      <c r="K7" s="56"/>
      <c r="L7" s="56">
        <f aca="true" t="shared" si="1" ref="L7:Q7">SUM(L8:L13)</f>
        <v>8</v>
      </c>
      <c r="M7" s="57">
        <f t="shared" si="1"/>
        <v>6</v>
      </c>
      <c r="N7" s="56">
        <f t="shared" si="1"/>
        <v>6</v>
      </c>
      <c r="O7" s="57">
        <f t="shared" si="1"/>
        <v>4</v>
      </c>
      <c r="P7" s="56">
        <f t="shared" si="1"/>
        <v>14</v>
      </c>
      <c r="Q7" s="57">
        <f t="shared" si="1"/>
        <v>10</v>
      </c>
      <c r="R7" s="56"/>
      <c r="S7" s="56">
        <f aca="true" t="shared" si="2" ref="S7:X7">SUM(S8:S13)</f>
        <v>79</v>
      </c>
      <c r="T7" s="57">
        <f t="shared" si="2"/>
        <v>73</v>
      </c>
      <c r="U7" s="56">
        <f t="shared" si="2"/>
        <v>9</v>
      </c>
      <c r="V7" s="57">
        <f t="shared" si="2"/>
        <v>9</v>
      </c>
      <c r="W7" s="56">
        <f t="shared" si="2"/>
        <v>88</v>
      </c>
      <c r="X7" s="57">
        <f t="shared" si="2"/>
        <v>82</v>
      </c>
    </row>
    <row r="8" spans="2:25" ht="15.75" customHeight="1">
      <c r="B8" s="40" t="s">
        <v>160</v>
      </c>
      <c r="C8" s="40" t="s">
        <v>57</v>
      </c>
      <c r="E8" s="58">
        <v>22</v>
      </c>
      <c r="F8" s="59">
        <v>18</v>
      </c>
      <c r="G8" s="58">
        <v>1</v>
      </c>
      <c r="H8" s="59">
        <v>3</v>
      </c>
      <c r="I8" s="60">
        <f aca="true" t="shared" si="3" ref="I8:I23">E8+G8</f>
        <v>23</v>
      </c>
      <c r="J8" s="61">
        <f aca="true" t="shared" si="4" ref="J8:J23">F8+H8</f>
        <v>21</v>
      </c>
      <c r="K8" s="62"/>
      <c r="L8" s="58">
        <v>4</v>
      </c>
      <c r="M8" s="59">
        <v>1</v>
      </c>
      <c r="N8" s="58">
        <v>5</v>
      </c>
      <c r="O8" s="59">
        <v>3</v>
      </c>
      <c r="P8" s="63">
        <f aca="true" t="shared" si="5" ref="P8:P23">L8+N8</f>
        <v>9</v>
      </c>
      <c r="Q8" s="64">
        <f aca="true" t="shared" si="6" ref="Q8:Q23">M8+O8</f>
        <v>4</v>
      </c>
      <c r="R8" s="65"/>
      <c r="S8" s="63">
        <f aca="true" t="shared" si="7" ref="S8:S23">E8+L8</f>
        <v>26</v>
      </c>
      <c r="T8" s="64">
        <f aca="true" t="shared" si="8" ref="T8:T23">F8+M8</f>
        <v>19</v>
      </c>
      <c r="U8" s="63">
        <f aca="true" t="shared" si="9" ref="U8:U23">G8+N8</f>
        <v>6</v>
      </c>
      <c r="V8" s="64">
        <f aca="true" t="shared" si="10" ref="V8:V23">H8+O8</f>
        <v>6</v>
      </c>
      <c r="W8" s="63">
        <f aca="true" t="shared" si="11" ref="W8:W23">S8+U8</f>
        <v>32</v>
      </c>
      <c r="X8" s="64">
        <f aca="true" t="shared" si="12" ref="X8:X23">T8+V8</f>
        <v>25</v>
      </c>
      <c r="Y8" s="65"/>
    </row>
    <row r="9" spans="3:25" ht="15.75" customHeight="1">
      <c r="C9" s="40" t="s">
        <v>161</v>
      </c>
      <c r="E9" s="58">
        <v>42</v>
      </c>
      <c r="F9" s="59">
        <v>41</v>
      </c>
      <c r="G9" s="58">
        <v>0</v>
      </c>
      <c r="H9" s="59">
        <v>0</v>
      </c>
      <c r="I9" s="63">
        <f t="shared" si="3"/>
        <v>42</v>
      </c>
      <c r="J9" s="64">
        <f t="shared" si="4"/>
        <v>41</v>
      </c>
      <c r="K9" s="65"/>
      <c r="L9" s="58">
        <v>1</v>
      </c>
      <c r="M9" s="59">
        <v>0</v>
      </c>
      <c r="N9" s="58">
        <v>0</v>
      </c>
      <c r="O9" s="59">
        <v>0</v>
      </c>
      <c r="P9" s="63">
        <f t="shared" si="5"/>
        <v>1</v>
      </c>
      <c r="Q9" s="64">
        <f t="shared" si="6"/>
        <v>0</v>
      </c>
      <c r="R9" s="65"/>
      <c r="S9" s="63">
        <f t="shared" si="7"/>
        <v>43</v>
      </c>
      <c r="T9" s="64">
        <f t="shared" si="8"/>
        <v>41</v>
      </c>
      <c r="U9" s="63">
        <f t="shared" si="9"/>
        <v>0</v>
      </c>
      <c r="V9" s="64">
        <f t="shared" si="10"/>
        <v>0</v>
      </c>
      <c r="W9" s="63">
        <f t="shared" si="11"/>
        <v>43</v>
      </c>
      <c r="X9" s="64">
        <f t="shared" si="12"/>
        <v>41</v>
      </c>
      <c r="Y9" s="65"/>
    </row>
    <row r="10" spans="3:25" ht="15.75" customHeight="1">
      <c r="C10" s="40" t="s">
        <v>63</v>
      </c>
      <c r="E10" s="58">
        <v>0</v>
      </c>
      <c r="F10" s="59">
        <v>0</v>
      </c>
      <c r="G10" s="58">
        <v>0</v>
      </c>
      <c r="H10" s="59">
        <v>0</v>
      </c>
      <c r="I10" s="63">
        <f t="shared" si="3"/>
        <v>0</v>
      </c>
      <c r="J10" s="64">
        <f t="shared" si="4"/>
        <v>0</v>
      </c>
      <c r="K10" s="65"/>
      <c r="L10" s="58">
        <v>1</v>
      </c>
      <c r="M10" s="59">
        <v>0</v>
      </c>
      <c r="N10" s="58">
        <v>0</v>
      </c>
      <c r="O10" s="59">
        <v>0</v>
      </c>
      <c r="P10" s="63">
        <f t="shared" si="5"/>
        <v>1</v>
      </c>
      <c r="Q10" s="64">
        <f t="shared" si="6"/>
        <v>0</v>
      </c>
      <c r="R10" s="65"/>
      <c r="S10" s="63">
        <f t="shared" si="7"/>
        <v>1</v>
      </c>
      <c r="T10" s="64">
        <f t="shared" si="8"/>
        <v>0</v>
      </c>
      <c r="U10" s="63">
        <f t="shared" si="9"/>
        <v>0</v>
      </c>
      <c r="V10" s="64">
        <f t="shared" si="10"/>
        <v>0</v>
      </c>
      <c r="W10" s="63">
        <f t="shared" si="11"/>
        <v>1</v>
      </c>
      <c r="X10" s="64">
        <f t="shared" si="12"/>
        <v>0</v>
      </c>
      <c r="Y10" s="65"/>
    </row>
    <row r="11" spans="3:25" ht="15.75" customHeight="1">
      <c r="C11" s="40" t="s">
        <v>64</v>
      </c>
      <c r="E11" s="58">
        <v>1</v>
      </c>
      <c r="F11" s="59">
        <v>0</v>
      </c>
      <c r="G11" s="58">
        <v>0</v>
      </c>
      <c r="H11" s="59">
        <v>1</v>
      </c>
      <c r="I11" s="63">
        <f t="shared" si="3"/>
        <v>1</v>
      </c>
      <c r="J11" s="64">
        <f t="shared" si="4"/>
        <v>1</v>
      </c>
      <c r="K11" s="65"/>
      <c r="L11" s="58">
        <v>0</v>
      </c>
      <c r="M11" s="59">
        <v>0</v>
      </c>
      <c r="N11" s="58">
        <v>0</v>
      </c>
      <c r="O11" s="59">
        <v>0</v>
      </c>
      <c r="P11" s="63">
        <f t="shared" si="5"/>
        <v>0</v>
      </c>
      <c r="Q11" s="64">
        <f t="shared" si="6"/>
        <v>0</v>
      </c>
      <c r="R11" s="65"/>
      <c r="S11" s="63">
        <f t="shared" si="7"/>
        <v>1</v>
      </c>
      <c r="T11" s="64">
        <f t="shared" si="8"/>
        <v>0</v>
      </c>
      <c r="U11" s="63">
        <f t="shared" si="9"/>
        <v>0</v>
      </c>
      <c r="V11" s="64">
        <f t="shared" si="10"/>
        <v>1</v>
      </c>
      <c r="W11" s="63">
        <f t="shared" si="11"/>
        <v>1</v>
      </c>
      <c r="X11" s="64">
        <f t="shared" si="12"/>
        <v>1</v>
      </c>
      <c r="Y11" s="65"/>
    </row>
    <row r="12" spans="3:25" ht="15.75" customHeight="1">
      <c r="C12" s="40" t="s">
        <v>162</v>
      </c>
      <c r="E12" s="58">
        <v>1</v>
      </c>
      <c r="F12" s="59">
        <v>1</v>
      </c>
      <c r="G12" s="58">
        <v>0</v>
      </c>
      <c r="H12" s="59">
        <v>0</v>
      </c>
      <c r="I12" s="63">
        <f t="shared" si="3"/>
        <v>1</v>
      </c>
      <c r="J12" s="64">
        <f t="shared" si="4"/>
        <v>1</v>
      </c>
      <c r="K12" s="65"/>
      <c r="L12" s="66">
        <v>0</v>
      </c>
      <c r="M12" s="67">
        <v>0</v>
      </c>
      <c r="N12" s="58">
        <v>0</v>
      </c>
      <c r="O12" s="59">
        <v>0</v>
      </c>
      <c r="P12" s="63">
        <f t="shared" si="5"/>
        <v>0</v>
      </c>
      <c r="Q12" s="64">
        <f t="shared" si="6"/>
        <v>0</v>
      </c>
      <c r="R12" s="65"/>
      <c r="S12" s="63">
        <f t="shared" si="7"/>
        <v>1</v>
      </c>
      <c r="T12" s="64">
        <f t="shared" si="8"/>
        <v>1</v>
      </c>
      <c r="U12" s="63">
        <f t="shared" si="9"/>
        <v>0</v>
      </c>
      <c r="V12" s="64">
        <f t="shared" si="10"/>
        <v>0</v>
      </c>
      <c r="W12" s="63">
        <f t="shared" si="11"/>
        <v>1</v>
      </c>
      <c r="X12" s="64">
        <f t="shared" si="12"/>
        <v>1</v>
      </c>
      <c r="Y12" s="65"/>
    </row>
    <row r="13" spans="2:25" ht="15.75" customHeight="1" thickBot="1">
      <c r="B13" s="68"/>
      <c r="C13" s="68" t="s">
        <v>61</v>
      </c>
      <c r="D13" s="69"/>
      <c r="E13" s="70">
        <v>5</v>
      </c>
      <c r="F13" s="71">
        <v>7</v>
      </c>
      <c r="G13" s="70">
        <v>2</v>
      </c>
      <c r="H13" s="71">
        <v>1</v>
      </c>
      <c r="I13" s="72">
        <f t="shared" si="3"/>
        <v>7</v>
      </c>
      <c r="J13" s="73">
        <f t="shared" si="4"/>
        <v>8</v>
      </c>
      <c r="K13" s="69"/>
      <c r="L13" s="70">
        <v>2</v>
      </c>
      <c r="M13" s="71">
        <v>5</v>
      </c>
      <c r="N13" s="70">
        <v>1</v>
      </c>
      <c r="O13" s="71">
        <v>1</v>
      </c>
      <c r="P13" s="72">
        <f t="shared" si="5"/>
        <v>3</v>
      </c>
      <c r="Q13" s="73">
        <f t="shared" si="6"/>
        <v>6</v>
      </c>
      <c r="R13" s="69"/>
      <c r="S13" s="72">
        <f t="shared" si="7"/>
        <v>7</v>
      </c>
      <c r="T13" s="73">
        <f t="shared" si="8"/>
        <v>12</v>
      </c>
      <c r="U13" s="72">
        <f t="shared" si="9"/>
        <v>3</v>
      </c>
      <c r="V13" s="73">
        <f t="shared" si="10"/>
        <v>2</v>
      </c>
      <c r="W13" s="72">
        <f t="shared" si="11"/>
        <v>10</v>
      </c>
      <c r="X13" s="73">
        <f t="shared" si="12"/>
        <v>14</v>
      </c>
      <c r="Y13" s="65"/>
    </row>
    <row r="14" spans="2:25" ht="15.75" customHeight="1">
      <c r="B14" s="40" t="s">
        <v>163</v>
      </c>
      <c r="C14" s="40" t="s">
        <v>51</v>
      </c>
      <c r="E14" s="74">
        <v>1</v>
      </c>
      <c r="F14" s="75">
        <v>0</v>
      </c>
      <c r="G14" s="74">
        <v>0</v>
      </c>
      <c r="H14" s="75">
        <v>1</v>
      </c>
      <c r="I14" s="63">
        <f t="shared" si="3"/>
        <v>1</v>
      </c>
      <c r="J14" s="64">
        <f t="shared" si="4"/>
        <v>1</v>
      </c>
      <c r="K14" s="65"/>
      <c r="L14" s="74">
        <v>0</v>
      </c>
      <c r="M14" s="75">
        <v>0</v>
      </c>
      <c r="N14" s="74">
        <v>0</v>
      </c>
      <c r="O14" s="75">
        <v>0</v>
      </c>
      <c r="P14" s="63">
        <f t="shared" si="5"/>
        <v>0</v>
      </c>
      <c r="Q14" s="64">
        <f t="shared" si="6"/>
        <v>0</v>
      </c>
      <c r="R14" s="65"/>
      <c r="S14" s="63">
        <f t="shared" si="7"/>
        <v>1</v>
      </c>
      <c r="T14" s="64">
        <f t="shared" si="8"/>
        <v>0</v>
      </c>
      <c r="U14" s="63">
        <f t="shared" si="9"/>
        <v>0</v>
      </c>
      <c r="V14" s="64">
        <f t="shared" si="10"/>
        <v>1</v>
      </c>
      <c r="W14" s="63">
        <f t="shared" si="11"/>
        <v>1</v>
      </c>
      <c r="X14" s="64">
        <f t="shared" si="12"/>
        <v>1</v>
      </c>
      <c r="Y14" s="65"/>
    </row>
    <row r="15" spans="3:25" ht="15.75" customHeight="1">
      <c r="C15" s="40" t="s">
        <v>52</v>
      </c>
      <c r="E15" s="74">
        <v>0</v>
      </c>
      <c r="F15" s="75">
        <v>0</v>
      </c>
      <c r="G15" s="74">
        <v>0</v>
      </c>
      <c r="H15" s="75">
        <v>0</v>
      </c>
      <c r="I15" s="63">
        <f t="shared" si="3"/>
        <v>0</v>
      </c>
      <c r="J15" s="64">
        <f t="shared" si="4"/>
        <v>0</v>
      </c>
      <c r="K15" s="65"/>
      <c r="L15" s="74">
        <v>0</v>
      </c>
      <c r="M15" s="75">
        <v>0</v>
      </c>
      <c r="N15" s="74">
        <v>0</v>
      </c>
      <c r="O15" s="75">
        <v>0</v>
      </c>
      <c r="P15" s="63">
        <f t="shared" si="5"/>
        <v>0</v>
      </c>
      <c r="Q15" s="64">
        <f t="shared" si="6"/>
        <v>0</v>
      </c>
      <c r="R15" s="65"/>
      <c r="S15" s="63">
        <f t="shared" si="7"/>
        <v>0</v>
      </c>
      <c r="T15" s="64">
        <f t="shared" si="8"/>
        <v>0</v>
      </c>
      <c r="U15" s="63">
        <f t="shared" si="9"/>
        <v>0</v>
      </c>
      <c r="V15" s="64">
        <f t="shared" si="10"/>
        <v>0</v>
      </c>
      <c r="W15" s="63">
        <f t="shared" si="11"/>
        <v>0</v>
      </c>
      <c r="X15" s="64">
        <f t="shared" si="12"/>
        <v>0</v>
      </c>
      <c r="Y15" s="65"/>
    </row>
    <row r="16" spans="3:25" ht="15.75" customHeight="1">
      <c r="C16" s="40" t="s">
        <v>53</v>
      </c>
      <c r="E16" s="74">
        <v>25</v>
      </c>
      <c r="F16" s="75">
        <v>19</v>
      </c>
      <c r="G16" s="74">
        <v>2</v>
      </c>
      <c r="H16" s="75">
        <v>2</v>
      </c>
      <c r="I16" s="63">
        <f t="shared" si="3"/>
        <v>27</v>
      </c>
      <c r="J16" s="64">
        <f t="shared" si="4"/>
        <v>21</v>
      </c>
      <c r="K16" s="65"/>
      <c r="L16" s="74">
        <v>1</v>
      </c>
      <c r="M16" s="75">
        <v>1</v>
      </c>
      <c r="N16" s="74">
        <v>4</v>
      </c>
      <c r="O16" s="75">
        <v>3</v>
      </c>
      <c r="P16" s="63">
        <f t="shared" si="5"/>
        <v>5</v>
      </c>
      <c r="Q16" s="64">
        <f t="shared" si="6"/>
        <v>4</v>
      </c>
      <c r="R16" s="65"/>
      <c r="S16" s="63">
        <f t="shared" si="7"/>
        <v>26</v>
      </c>
      <c r="T16" s="64">
        <f t="shared" si="8"/>
        <v>20</v>
      </c>
      <c r="U16" s="63">
        <f t="shared" si="9"/>
        <v>6</v>
      </c>
      <c r="V16" s="64">
        <f t="shared" si="10"/>
        <v>5</v>
      </c>
      <c r="W16" s="63">
        <f t="shared" si="11"/>
        <v>32</v>
      </c>
      <c r="X16" s="64">
        <f t="shared" si="12"/>
        <v>25</v>
      </c>
      <c r="Y16" s="65"/>
    </row>
    <row r="17" spans="3:25" ht="15.75" customHeight="1">
      <c r="C17" s="40" t="s">
        <v>54</v>
      </c>
      <c r="E17" s="74">
        <v>26</v>
      </c>
      <c r="F17" s="75">
        <v>23</v>
      </c>
      <c r="G17" s="74">
        <v>0</v>
      </c>
      <c r="H17" s="75">
        <v>2</v>
      </c>
      <c r="I17" s="63">
        <f t="shared" si="3"/>
        <v>26</v>
      </c>
      <c r="J17" s="64">
        <f t="shared" si="4"/>
        <v>25</v>
      </c>
      <c r="K17" s="65"/>
      <c r="L17" s="74">
        <v>6</v>
      </c>
      <c r="M17" s="75">
        <v>5</v>
      </c>
      <c r="N17" s="74">
        <v>2</v>
      </c>
      <c r="O17" s="75">
        <v>1</v>
      </c>
      <c r="P17" s="63">
        <f t="shared" si="5"/>
        <v>8</v>
      </c>
      <c r="Q17" s="64">
        <f t="shared" si="6"/>
        <v>6</v>
      </c>
      <c r="R17" s="65"/>
      <c r="S17" s="63">
        <f t="shared" si="7"/>
        <v>32</v>
      </c>
      <c r="T17" s="64">
        <f t="shared" si="8"/>
        <v>28</v>
      </c>
      <c r="U17" s="63">
        <f t="shared" si="9"/>
        <v>2</v>
      </c>
      <c r="V17" s="64">
        <f t="shared" si="10"/>
        <v>3</v>
      </c>
      <c r="W17" s="63">
        <f t="shared" si="11"/>
        <v>34</v>
      </c>
      <c r="X17" s="64">
        <f t="shared" si="12"/>
        <v>31</v>
      </c>
      <c r="Y17" s="65"/>
    </row>
    <row r="18" spans="3:25" ht="15.75" customHeight="1">
      <c r="C18" s="40" t="s">
        <v>55</v>
      </c>
      <c r="E18" s="74">
        <v>11</v>
      </c>
      <c r="F18" s="75">
        <v>10</v>
      </c>
      <c r="G18" s="74">
        <v>0</v>
      </c>
      <c r="H18" s="75">
        <v>0</v>
      </c>
      <c r="I18" s="63">
        <f t="shared" si="3"/>
        <v>11</v>
      </c>
      <c r="J18" s="64">
        <f t="shared" si="4"/>
        <v>10</v>
      </c>
      <c r="K18" s="65"/>
      <c r="L18" s="74">
        <v>1</v>
      </c>
      <c r="M18" s="75">
        <v>0</v>
      </c>
      <c r="N18" s="74">
        <v>0</v>
      </c>
      <c r="O18" s="75">
        <v>0</v>
      </c>
      <c r="P18" s="63">
        <f t="shared" si="5"/>
        <v>1</v>
      </c>
      <c r="Q18" s="64">
        <f t="shared" si="6"/>
        <v>0</v>
      </c>
      <c r="R18" s="65"/>
      <c r="S18" s="63">
        <f t="shared" si="7"/>
        <v>12</v>
      </c>
      <c r="T18" s="64">
        <f t="shared" si="8"/>
        <v>10</v>
      </c>
      <c r="U18" s="63">
        <f t="shared" si="9"/>
        <v>0</v>
      </c>
      <c r="V18" s="64">
        <f t="shared" si="10"/>
        <v>0</v>
      </c>
      <c r="W18" s="63">
        <f t="shared" si="11"/>
        <v>12</v>
      </c>
      <c r="X18" s="64">
        <f t="shared" si="12"/>
        <v>10</v>
      </c>
      <c r="Y18" s="65"/>
    </row>
    <row r="19" spans="3:25" ht="15.75" customHeight="1">
      <c r="C19" s="40" t="s">
        <v>56</v>
      </c>
      <c r="E19" s="74">
        <v>8</v>
      </c>
      <c r="F19" s="75">
        <v>15</v>
      </c>
      <c r="G19" s="74">
        <v>1</v>
      </c>
      <c r="H19" s="75">
        <v>0</v>
      </c>
      <c r="I19" s="63">
        <f t="shared" si="3"/>
        <v>9</v>
      </c>
      <c r="J19" s="64">
        <f t="shared" si="4"/>
        <v>15</v>
      </c>
      <c r="K19" s="65"/>
      <c r="L19" s="74">
        <v>0</v>
      </c>
      <c r="M19" s="75">
        <v>0</v>
      </c>
      <c r="N19" s="74">
        <v>0</v>
      </c>
      <c r="O19" s="75">
        <v>0</v>
      </c>
      <c r="P19" s="63">
        <f t="shared" si="5"/>
        <v>0</v>
      </c>
      <c r="Q19" s="64">
        <f t="shared" si="6"/>
        <v>0</v>
      </c>
      <c r="R19" s="65"/>
      <c r="S19" s="63">
        <f t="shared" si="7"/>
        <v>8</v>
      </c>
      <c r="T19" s="64">
        <f t="shared" si="8"/>
        <v>15</v>
      </c>
      <c r="U19" s="63">
        <f t="shared" si="9"/>
        <v>1</v>
      </c>
      <c r="V19" s="64">
        <f t="shared" si="10"/>
        <v>0</v>
      </c>
      <c r="W19" s="63">
        <f t="shared" si="11"/>
        <v>9</v>
      </c>
      <c r="X19" s="64">
        <f t="shared" si="12"/>
        <v>15</v>
      </c>
      <c r="Y19" s="65"/>
    </row>
    <row r="20" spans="2:25" ht="15.75" customHeight="1" thickBot="1">
      <c r="B20" s="68"/>
      <c r="C20" s="68" t="s">
        <v>61</v>
      </c>
      <c r="D20" s="69"/>
      <c r="E20" s="70">
        <v>0</v>
      </c>
      <c r="F20" s="71">
        <v>0</v>
      </c>
      <c r="G20" s="70">
        <v>0</v>
      </c>
      <c r="H20" s="71">
        <v>0</v>
      </c>
      <c r="I20" s="72">
        <f t="shared" si="3"/>
        <v>0</v>
      </c>
      <c r="J20" s="73">
        <f t="shared" si="4"/>
        <v>0</v>
      </c>
      <c r="K20" s="69"/>
      <c r="L20" s="70">
        <v>0</v>
      </c>
      <c r="M20" s="71">
        <v>0</v>
      </c>
      <c r="N20" s="70">
        <v>0</v>
      </c>
      <c r="O20" s="71">
        <v>0</v>
      </c>
      <c r="P20" s="72">
        <f t="shared" si="5"/>
        <v>0</v>
      </c>
      <c r="Q20" s="73">
        <f t="shared" si="6"/>
        <v>0</v>
      </c>
      <c r="R20" s="69"/>
      <c r="S20" s="72">
        <f t="shared" si="7"/>
        <v>0</v>
      </c>
      <c r="T20" s="73">
        <f t="shared" si="8"/>
        <v>0</v>
      </c>
      <c r="U20" s="72">
        <f t="shared" si="9"/>
        <v>0</v>
      </c>
      <c r="V20" s="73">
        <f t="shared" si="10"/>
        <v>0</v>
      </c>
      <c r="W20" s="72">
        <f t="shared" si="11"/>
        <v>0</v>
      </c>
      <c r="X20" s="73">
        <f t="shared" si="12"/>
        <v>0</v>
      </c>
      <c r="Y20" s="65"/>
    </row>
    <row r="21" spans="2:25" ht="15.75" customHeight="1">
      <c r="B21" s="40" t="s">
        <v>164</v>
      </c>
      <c r="C21" s="40" t="s">
        <v>59</v>
      </c>
      <c r="E21" s="74">
        <v>53</v>
      </c>
      <c r="F21" s="75">
        <v>52</v>
      </c>
      <c r="G21" s="74">
        <v>1</v>
      </c>
      <c r="H21" s="75">
        <v>2</v>
      </c>
      <c r="I21" s="63">
        <f t="shared" si="3"/>
        <v>54</v>
      </c>
      <c r="J21" s="64">
        <f t="shared" si="4"/>
        <v>54</v>
      </c>
      <c r="K21" s="65"/>
      <c r="L21" s="74">
        <v>2</v>
      </c>
      <c r="M21" s="75">
        <v>0</v>
      </c>
      <c r="N21" s="74">
        <v>0</v>
      </c>
      <c r="O21" s="75">
        <v>1</v>
      </c>
      <c r="P21" s="63">
        <f t="shared" si="5"/>
        <v>2</v>
      </c>
      <c r="Q21" s="64">
        <f t="shared" si="6"/>
        <v>1</v>
      </c>
      <c r="R21" s="65"/>
      <c r="S21" s="63">
        <f t="shared" si="7"/>
        <v>55</v>
      </c>
      <c r="T21" s="64">
        <f t="shared" si="8"/>
        <v>52</v>
      </c>
      <c r="U21" s="63">
        <f t="shared" si="9"/>
        <v>1</v>
      </c>
      <c r="V21" s="64">
        <f t="shared" si="10"/>
        <v>3</v>
      </c>
      <c r="W21" s="63">
        <f t="shared" si="11"/>
        <v>56</v>
      </c>
      <c r="X21" s="64">
        <f t="shared" si="12"/>
        <v>55</v>
      </c>
      <c r="Y21" s="65"/>
    </row>
    <row r="22" spans="3:25" ht="15.75" customHeight="1">
      <c r="C22" s="40" t="s">
        <v>60</v>
      </c>
      <c r="E22" s="74">
        <v>7</v>
      </c>
      <c r="F22" s="75">
        <v>7</v>
      </c>
      <c r="G22" s="74">
        <v>0</v>
      </c>
      <c r="H22" s="75">
        <v>2</v>
      </c>
      <c r="I22" s="63">
        <f t="shared" si="3"/>
        <v>7</v>
      </c>
      <c r="J22" s="64">
        <f t="shared" si="4"/>
        <v>9</v>
      </c>
      <c r="K22" s="65"/>
      <c r="L22" s="74">
        <v>2</v>
      </c>
      <c r="M22" s="75">
        <v>1</v>
      </c>
      <c r="N22" s="74">
        <v>2</v>
      </c>
      <c r="O22" s="75">
        <v>1</v>
      </c>
      <c r="P22" s="63">
        <f t="shared" si="5"/>
        <v>4</v>
      </c>
      <c r="Q22" s="64">
        <f t="shared" si="6"/>
        <v>2</v>
      </c>
      <c r="R22" s="65"/>
      <c r="S22" s="63">
        <f t="shared" si="7"/>
        <v>9</v>
      </c>
      <c r="T22" s="64">
        <f t="shared" si="8"/>
        <v>8</v>
      </c>
      <c r="U22" s="63">
        <f t="shared" si="9"/>
        <v>2</v>
      </c>
      <c r="V22" s="64">
        <f t="shared" si="10"/>
        <v>3</v>
      </c>
      <c r="W22" s="63">
        <f t="shared" si="11"/>
        <v>11</v>
      </c>
      <c r="X22" s="64">
        <f t="shared" si="12"/>
        <v>11</v>
      </c>
      <c r="Y22" s="65"/>
    </row>
    <row r="23" spans="1:25" ht="15.75" customHeight="1" thickBot="1">
      <c r="A23" s="76"/>
      <c r="B23" s="76"/>
      <c r="C23" s="76" t="s">
        <v>61</v>
      </c>
      <c r="D23" s="77"/>
      <c r="E23" s="78">
        <v>11</v>
      </c>
      <c r="F23" s="79">
        <v>8</v>
      </c>
      <c r="G23" s="66">
        <v>2</v>
      </c>
      <c r="H23" s="67">
        <v>1</v>
      </c>
      <c r="I23" s="63">
        <f t="shared" si="3"/>
        <v>13</v>
      </c>
      <c r="J23" s="64">
        <f t="shared" si="4"/>
        <v>9</v>
      </c>
      <c r="K23" s="65"/>
      <c r="L23" s="66">
        <v>4</v>
      </c>
      <c r="M23" s="67">
        <v>5</v>
      </c>
      <c r="N23" s="66">
        <v>4</v>
      </c>
      <c r="O23" s="67">
        <v>2</v>
      </c>
      <c r="P23" s="63">
        <f t="shared" si="5"/>
        <v>8</v>
      </c>
      <c r="Q23" s="64">
        <f t="shared" si="6"/>
        <v>7</v>
      </c>
      <c r="R23" s="65"/>
      <c r="S23" s="63">
        <f t="shared" si="7"/>
        <v>15</v>
      </c>
      <c r="T23" s="64">
        <f t="shared" si="8"/>
        <v>13</v>
      </c>
      <c r="U23" s="63">
        <f t="shared" si="9"/>
        <v>6</v>
      </c>
      <c r="V23" s="64">
        <f t="shared" si="10"/>
        <v>3</v>
      </c>
      <c r="W23" s="63">
        <f t="shared" si="11"/>
        <v>21</v>
      </c>
      <c r="X23" s="64">
        <f t="shared" si="12"/>
        <v>16</v>
      </c>
      <c r="Y23" s="65"/>
    </row>
    <row r="24" spans="1:25" s="51" customFormat="1" ht="18" customHeight="1" thickBot="1" thickTop="1">
      <c r="A24" s="52" t="s">
        <v>165</v>
      </c>
      <c r="B24" s="53" t="s">
        <v>152</v>
      </c>
      <c r="C24" s="54"/>
      <c r="D24" s="55"/>
      <c r="E24" s="56">
        <f aca="true" t="shared" si="13" ref="E24:J24">SUM(E25:E30)</f>
        <v>44</v>
      </c>
      <c r="F24" s="80">
        <f t="shared" si="13"/>
        <v>45</v>
      </c>
      <c r="G24" s="56">
        <f t="shared" si="13"/>
        <v>4</v>
      </c>
      <c r="H24" s="80">
        <f t="shared" si="13"/>
        <v>4</v>
      </c>
      <c r="I24" s="56">
        <f t="shared" si="13"/>
        <v>48</v>
      </c>
      <c r="J24" s="57">
        <f t="shared" si="13"/>
        <v>49</v>
      </c>
      <c r="K24" s="56"/>
      <c r="L24" s="56">
        <f aca="true" t="shared" si="14" ref="L24:Q24">SUM(L25:L30)</f>
        <v>11</v>
      </c>
      <c r="M24" s="80">
        <f t="shared" si="14"/>
        <v>8</v>
      </c>
      <c r="N24" s="56">
        <f t="shared" si="14"/>
        <v>3</v>
      </c>
      <c r="O24" s="80">
        <f t="shared" si="14"/>
        <v>6</v>
      </c>
      <c r="P24" s="56">
        <f t="shared" si="14"/>
        <v>14</v>
      </c>
      <c r="Q24" s="57">
        <f t="shared" si="14"/>
        <v>14</v>
      </c>
      <c r="R24" s="56"/>
      <c r="S24" s="56">
        <f aca="true" t="shared" si="15" ref="S24:X24">SUM(S25:S30)</f>
        <v>55</v>
      </c>
      <c r="T24" s="57">
        <f t="shared" si="15"/>
        <v>53</v>
      </c>
      <c r="U24" s="56">
        <f t="shared" si="15"/>
        <v>7</v>
      </c>
      <c r="V24" s="57">
        <f t="shared" si="15"/>
        <v>10</v>
      </c>
      <c r="W24" s="56">
        <f t="shared" si="15"/>
        <v>62</v>
      </c>
      <c r="X24" s="57">
        <f t="shared" si="15"/>
        <v>63</v>
      </c>
      <c r="Y24" s="81"/>
    </row>
    <row r="25" spans="2:25" ht="15.75" customHeight="1">
      <c r="B25" s="40" t="s">
        <v>160</v>
      </c>
      <c r="C25" s="40" t="s">
        <v>57</v>
      </c>
      <c r="E25" s="58">
        <v>24</v>
      </c>
      <c r="F25" s="59">
        <v>24</v>
      </c>
      <c r="G25" s="58">
        <v>4</v>
      </c>
      <c r="H25" s="59">
        <v>3</v>
      </c>
      <c r="I25" s="63">
        <f aca="true" t="shared" si="16" ref="I25:I40">E25+G25</f>
        <v>28</v>
      </c>
      <c r="J25" s="64">
        <f aca="true" t="shared" si="17" ref="J25:J40">F25+H25</f>
        <v>27</v>
      </c>
      <c r="K25" s="65"/>
      <c r="L25" s="66">
        <v>4</v>
      </c>
      <c r="M25" s="67">
        <v>3</v>
      </c>
      <c r="N25" s="58">
        <v>1</v>
      </c>
      <c r="O25" s="59">
        <v>2</v>
      </c>
      <c r="P25" s="63">
        <f aca="true" t="shared" si="18" ref="P25:P40">L25+N25</f>
        <v>5</v>
      </c>
      <c r="Q25" s="64">
        <f aca="true" t="shared" si="19" ref="Q25:Q40">M25+O25</f>
        <v>5</v>
      </c>
      <c r="R25" s="65"/>
      <c r="S25" s="63">
        <f aca="true" t="shared" si="20" ref="S25:S40">E25+L25</f>
        <v>28</v>
      </c>
      <c r="T25" s="64">
        <f aca="true" t="shared" si="21" ref="T25:T40">F25+M25</f>
        <v>27</v>
      </c>
      <c r="U25" s="63">
        <f aca="true" t="shared" si="22" ref="U25:U40">G25+N25</f>
        <v>5</v>
      </c>
      <c r="V25" s="64">
        <f aca="true" t="shared" si="23" ref="V25:V40">H25+O25</f>
        <v>5</v>
      </c>
      <c r="W25" s="63">
        <f aca="true" t="shared" si="24" ref="W25:W40">S25+U25</f>
        <v>33</v>
      </c>
      <c r="X25" s="64">
        <f aca="true" t="shared" si="25" ref="X25:X40">T25+V25</f>
        <v>32</v>
      </c>
      <c r="Y25" s="65"/>
    </row>
    <row r="26" spans="3:25" ht="15.75" customHeight="1">
      <c r="C26" s="40" t="s">
        <v>161</v>
      </c>
      <c r="E26" s="58">
        <v>8</v>
      </c>
      <c r="F26" s="59">
        <v>13</v>
      </c>
      <c r="G26" s="58">
        <v>0</v>
      </c>
      <c r="H26" s="59">
        <v>0</v>
      </c>
      <c r="I26" s="63">
        <f t="shared" si="16"/>
        <v>8</v>
      </c>
      <c r="J26" s="64">
        <f t="shared" si="17"/>
        <v>13</v>
      </c>
      <c r="K26" s="65"/>
      <c r="L26" s="66">
        <v>4</v>
      </c>
      <c r="M26" s="67">
        <v>1</v>
      </c>
      <c r="N26" s="58">
        <v>0</v>
      </c>
      <c r="O26" s="59">
        <v>0</v>
      </c>
      <c r="P26" s="63">
        <f t="shared" si="18"/>
        <v>4</v>
      </c>
      <c r="Q26" s="64">
        <f t="shared" si="19"/>
        <v>1</v>
      </c>
      <c r="R26" s="65"/>
      <c r="S26" s="63">
        <f t="shared" si="20"/>
        <v>12</v>
      </c>
      <c r="T26" s="64">
        <f t="shared" si="21"/>
        <v>14</v>
      </c>
      <c r="U26" s="63">
        <f t="shared" si="22"/>
        <v>0</v>
      </c>
      <c r="V26" s="64">
        <f t="shared" si="23"/>
        <v>0</v>
      </c>
      <c r="W26" s="63">
        <f t="shared" si="24"/>
        <v>12</v>
      </c>
      <c r="X26" s="64">
        <f t="shared" si="25"/>
        <v>14</v>
      </c>
      <c r="Y26" s="65"/>
    </row>
    <row r="27" spans="3:25" ht="15.75" customHeight="1">
      <c r="C27" s="40" t="s">
        <v>63</v>
      </c>
      <c r="E27" s="58">
        <v>1</v>
      </c>
      <c r="F27" s="59">
        <v>0</v>
      </c>
      <c r="G27" s="58">
        <v>0</v>
      </c>
      <c r="H27" s="59">
        <v>0</v>
      </c>
      <c r="I27" s="63">
        <f t="shared" si="16"/>
        <v>1</v>
      </c>
      <c r="J27" s="64">
        <f t="shared" si="17"/>
        <v>0</v>
      </c>
      <c r="K27" s="65"/>
      <c r="L27" s="66">
        <v>0</v>
      </c>
      <c r="M27" s="67">
        <v>0</v>
      </c>
      <c r="N27" s="58">
        <v>0</v>
      </c>
      <c r="O27" s="59">
        <v>0</v>
      </c>
      <c r="P27" s="63">
        <f t="shared" si="18"/>
        <v>0</v>
      </c>
      <c r="Q27" s="64">
        <f t="shared" si="19"/>
        <v>0</v>
      </c>
      <c r="R27" s="65"/>
      <c r="S27" s="63">
        <f t="shared" si="20"/>
        <v>1</v>
      </c>
      <c r="T27" s="64">
        <f t="shared" si="21"/>
        <v>0</v>
      </c>
      <c r="U27" s="63">
        <f t="shared" si="22"/>
        <v>0</v>
      </c>
      <c r="V27" s="64">
        <f t="shared" si="23"/>
        <v>0</v>
      </c>
      <c r="W27" s="63">
        <f t="shared" si="24"/>
        <v>1</v>
      </c>
      <c r="X27" s="64">
        <f t="shared" si="25"/>
        <v>0</v>
      </c>
      <c r="Y27" s="65"/>
    </row>
    <row r="28" spans="3:25" ht="15.75" customHeight="1">
      <c r="C28" s="40" t="s">
        <v>64</v>
      </c>
      <c r="E28" s="58">
        <v>0</v>
      </c>
      <c r="F28" s="59">
        <v>1</v>
      </c>
      <c r="G28" s="58">
        <v>0</v>
      </c>
      <c r="H28" s="59">
        <v>0</v>
      </c>
      <c r="I28" s="63">
        <f t="shared" si="16"/>
        <v>0</v>
      </c>
      <c r="J28" s="64">
        <f t="shared" si="17"/>
        <v>1</v>
      </c>
      <c r="K28" s="65"/>
      <c r="L28" s="66">
        <v>0</v>
      </c>
      <c r="M28" s="67">
        <v>0</v>
      </c>
      <c r="N28" s="58">
        <v>0</v>
      </c>
      <c r="O28" s="59">
        <v>0</v>
      </c>
      <c r="P28" s="63">
        <f t="shared" si="18"/>
        <v>0</v>
      </c>
      <c r="Q28" s="64">
        <f t="shared" si="19"/>
        <v>0</v>
      </c>
      <c r="R28" s="65"/>
      <c r="S28" s="63">
        <f t="shared" si="20"/>
        <v>0</v>
      </c>
      <c r="T28" s="64">
        <f t="shared" si="21"/>
        <v>1</v>
      </c>
      <c r="U28" s="63">
        <f t="shared" si="22"/>
        <v>0</v>
      </c>
      <c r="V28" s="64">
        <f t="shared" si="23"/>
        <v>0</v>
      </c>
      <c r="W28" s="63">
        <f t="shared" si="24"/>
        <v>0</v>
      </c>
      <c r="X28" s="64">
        <f t="shared" si="25"/>
        <v>1</v>
      </c>
      <c r="Y28" s="65"/>
    </row>
    <row r="29" spans="3:25" ht="15.75" customHeight="1">
      <c r="C29" s="40" t="s">
        <v>162</v>
      </c>
      <c r="E29" s="58">
        <v>0</v>
      </c>
      <c r="F29" s="59">
        <v>0</v>
      </c>
      <c r="G29" s="58">
        <v>0</v>
      </c>
      <c r="H29" s="59">
        <v>0</v>
      </c>
      <c r="I29" s="63">
        <f t="shared" si="16"/>
        <v>0</v>
      </c>
      <c r="J29" s="64">
        <f t="shared" si="17"/>
        <v>0</v>
      </c>
      <c r="K29" s="65"/>
      <c r="L29" s="66">
        <v>0</v>
      </c>
      <c r="M29" s="67">
        <v>1</v>
      </c>
      <c r="N29" s="58">
        <v>0</v>
      </c>
      <c r="O29" s="59">
        <v>2</v>
      </c>
      <c r="P29" s="63">
        <f t="shared" si="18"/>
        <v>0</v>
      </c>
      <c r="Q29" s="64">
        <f t="shared" si="19"/>
        <v>3</v>
      </c>
      <c r="R29" s="65"/>
      <c r="S29" s="63">
        <f t="shared" si="20"/>
        <v>0</v>
      </c>
      <c r="T29" s="64">
        <f t="shared" si="21"/>
        <v>1</v>
      </c>
      <c r="U29" s="63">
        <f t="shared" si="22"/>
        <v>0</v>
      </c>
      <c r="V29" s="64">
        <f t="shared" si="23"/>
        <v>2</v>
      </c>
      <c r="W29" s="63">
        <f t="shared" si="24"/>
        <v>0</v>
      </c>
      <c r="X29" s="64">
        <f t="shared" si="25"/>
        <v>3</v>
      </c>
      <c r="Y29" s="65"/>
    </row>
    <row r="30" spans="2:25" ht="15.75" customHeight="1" thickBot="1">
      <c r="B30" s="68"/>
      <c r="C30" s="68" t="s">
        <v>61</v>
      </c>
      <c r="D30" s="69"/>
      <c r="E30" s="70">
        <v>11</v>
      </c>
      <c r="F30" s="71">
        <v>7</v>
      </c>
      <c r="G30" s="70">
        <v>0</v>
      </c>
      <c r="H30" s="71">
        <v>1</v>
      </c>
      <c r="I30" s="72">
        <f t="shared" si="16"/>
        <v>11</v>
      </c>
      <c r="J30" s="73">
        <f t="shared" si="17"/>
        <v>8</v>
      </c>
      <c r="K30" s="69"/>
      <c r="L30" s="70">
        <v>3</v>
      </c>
      <c r="M30" s="71">
        <v>3</v>
      </c>
      <c r="N30" s="70">
        <v>2</v>
      </c>
      <c r="O30" s="71">
        <v>2</v>
      </c>
      <c r="P30" s="72">
        <f t="shared" si="18"/>
        <v>5</v>
      </c>
      <c r="Q30" s="73">
        <f t="shared" si="19"/>
        <v>5</v>
      </c>
      <c r="R30" s="69"/>
      <c r="S30" s="72">
        <f t="shared" si="20"/>
        <v>14</v>
      </c>
      <c r="T30" s="73">
        <f t="shared" si="21"/>
        <v>10</v>
      </c>
      <c r="U30" s="72">
        <f t="shared" si="22"/>
        <v>2</v>
      </c>
      <c r="V30" s="73">
        <f t="shared" si="23"/>
        <v>3</v>
      </c>
      <c r="W30" s="72">
        <f t="shared" si="24"/>
        <v>16</v>
      </c>
      <c r="X30" s="73">
        <f t="shared" si="25"/>
        <v>13</v>
      </c>
      <c r="Y30" s="65"/>
    </row>
    <row r="31" spans="2:25" ht="15.75" customHeight="1">
      <c r="B31" s="40" t="s">
        <v>163</v>
      </c>
      <c r="C31" s="40" t="s">
        <v>51</v>
      </c>
      <c r="E31" s="74">
        <v>0</v>
      </c>
      <c r="F31" s="75">
        <v>1</v>
      </c>
      <c r="G31" s="74">
        <v>0</v>
      </c>
      <c r="H31" s="75">
        <v>0</v>
      </c>
      <c r="I31" s="63">
        <f t="shared" si="16"/>
        <v>0</v>
      </c>
      <c r="J31" s="64">
        <f t="shared" si="17"/>
        <v>1</v>
      </c>
      <c r="K31" s="65"/>
      <c r="L31" s="74">
        <v>0</v>
      </c>
      <c r="M31" s="75">
        <v>0</v>
      </c>
      <c r="N31" s="74">
        <v>0</v>
      </c>
      <c r="O31" s="75">
        <v>0</v>
      </c>
      <c r="P31" s="63">
        <f t="shared" si="18"/>
        <v>0</v>
      </c>
      <c r="Q31" s="64">
        <f t="shared" si="19"/>
        <v>0</v>
      </c>
      <c r="R31" s="65"/>
      <c r="S31" s="63">
        <f t="shared" si="20"/>
        <v>0</v>
      </c>
      <c r="T31" s="64">
        <f t="shared" si="21"/>
        <v>1</v>
      </c>
      <c r="U31" s="63">
        <f t="shared" si="22"/>
        <v>0</v>
      </c>
      <c r="V31" s="64">
        <f t="shared" si="23"/>
        <v>0</v>
      </c>
      <c r="W31" s="63">
        <f t="shared" si="24"/>
        <v>0</v>
      </c>
      <c r="X31" s="64">
        <f t="shared" si="25"/>
        <v>1</v>
      </c>
      <c r="Y31" s="65"/>
    </row>
    <row r="32" spans="3:25" ht="15.75" customHeight="1">
      <c r="C32" s="40" t="s">
        <v>52</v>
      </c>
      <c r="E32" s="74">
        <v>0</v>
      </c>
      <c r="F32" s="75">
        <v>0</v>
      </c>
      <c r="G32" s="74">
        <v>0</v>
      </c>
      <c r="H32" s="75">
        <v>0</v>
      </c>
      <c r="I32" s="63">
        <f t="shared" si="16"/>
        <v>0</v>
      </c>
      <c r="J32" s="64">
        <f t="shared" si="17"/>
        <v>0</v>
      </c>
      <c r="K32" s="65"/>
      <c r="L32" s="74">
        <v>0</v>
      </c>
      <c r="M32" s="75">
        <v>0</v>
      </c>
      <c r="N32" s="74">
        <v>0</v>
      </c>
      <c r="O32" s="75">
        <v>0</v>
      </c>
      <c r="P32" s="63">
        <f t="shared" si="18"/>
        <v>0</v>
      </c>
      <c r="Q32" s="64">
        <f t="shared" si="19"/>
        <v>0</v>
      </c>
      <c r="R32" s="65"/>
      <c r="S32" s="63">
        <f t="shared" si="20"/>
        <v>0</v>
      </c>
      <c r="T32" s="64">
        <f t="shared" si="21"/>
        <v>0</v>
      </c>
      <c r="U32" s="63">
        <f t="shared" si="22"/>
        <v>0</v>
      </c>
      <c r="V32" s="64">
        <f t="shared" si="23"/>
        <v>0</v>
      </c>
      <c r="W32" s="63">
        <f t="shared" si="24"/>
        <v>0</v>
      </c>
      <c r="X32" s="64">
        <f t="shared" si="25"/>
        <v>0</v>
      </c>
      <c r="Y32" s="65"/>
    </row>
    <row r="33" spans="3:25" ht="15.75" customHeight="1">
      <c r="C33" s="40" t="s">
        <v>53</v>
      </c>
      <c r="E33" s="58">
        <v>2</v>
      </c>
      <c r="F33" s="59">
        <v>4</v>
      </c>
      <c r="G33" s="58">
        <v>0</v>
      </c>
      <c r="H33" s="59">
        <v>1</v>
      </c>
      <c r="I33" s="63">
        <f t="shared" si="16"/>
        <v>2</v>
      </c>
      <c r="J33" s="64">
        <f t="shared" si="17"/>
        <v>5</v>
      </c>
      <c r="K33" s="65"/>
      <c r="L33" s="66">
        <v>4</v>
      </c>
      <c r="M33" s="67">
        <v>1</v>
      </c>
      <c r="N33" s="58">
        <v>1</v>
      </c>
      <c r="O33" s="59">
        <v>3</v>
      </c>
      <c r="P33" s="63">
        <f t="shared" si="18"/>
        <v>5</v>
      </c>
      <c r="Q33" s="64">
        <f t="shared" si="19"/>
        <v>4</v>
      </c>
      <c r="R33" s="65"/>
      <c r="S33" s="63">
        <f t="shared" si="20"/>
        <v>6</v>
      </c>
      <c r="T33" s="64">
        <f t="shared" si="21"/>
        <v>5</v>
      </c>
      <c r="U33" s="63">
        <f t="shared" si="22"/>
        <v>1</v>
      </c>
      <c r="V33" s="64">
        <f t="shared" si="23"/>
        <v>4</v>
      </c>
      <c r="W33" s="63">
        <f t="shared" si="24"/>
        <v>7</v>
      </c>
      <c r="X33" s="64">
        <f t="shared" si="25"/>
        <v>9</v>
      </c>
      <c r="Y33" s="65"/>
    </row>
    <row r="34" spans="3:25" ht="15.75" customHeight="1">
      <c r="C34" s="40" t="s">
        <v>54</v>
      </c>
      <c r="E34" s="58">
        <v>10</v>
      </c>
      <c r="F34" s="59">
        <v>11</v>
      </c>
      <c r="G34" s="58">
        <v>0</v>
      </c>
      <c r="H34" s="59">
        <v>0</v>
      </c>
      <c r="I34" s="63">
        <f t="shared" si="16"/>
        <v>10</v>
      </c>
      <c r="J34" s="64">
        <f t="shared" si="17"/>
        <v>11</v>
      </c>
      <c r="K34" s="65"/>
      <c r="L34" s="66">
        <v>4</v>
      </c>
      <c r="M34" s="67">
        <v>5</v>
      </c>
      <c r="N34" s="58">
        <v>2</v>
      </c>
      <c r="O34" s="59">
        <v>2</v>
      </c>
      <c r="P34" s="63">
        <f t="shared" si="18"/>
        <v>6</v>
      </c>
      <c r="Q34" s="64">
        <f t="shared" si="19"/>
        <v>7</v>
      </c>
      <c r="R34" s="65"/>
      <c r="S34" s="63">
        <f t="shared" si="20"/>
        <v>14</v>
      </c>
      <c r="T34" s="64">
        <f t="shared" si="21"/>
        <v>16</v>
      </c>
      <c r="U34" s="63">
        <f t="shared" si="22"/>
        <v>2</v>
      </c>
      <c r="V34" s="64">
        <f t="shared" si="23"/>
        <v>2</v>
      </c>
      <c r="W34" s="63">
        <f t="shared" si="24"/>
        <v>16</v>
      </c>
      <c r="X34" s="64">
        <f t="shared" si="25"/>
        <v>18</v>
      </c>
      <c r="Y34" s="65"/>
    </row>
    <row r="35" spans="3:25" ht="15.75" customHeight="1">
      <c r="C35" s="40" t="s">
        <v>55</v>
      </c>
      <c r="E35" s="58">
        <v>14</v>
      </c>
      <c r="F35" s="59">
        <v>14</v>
      </c>
      <c r="G35" s="58">
        <v>3</v>
      </c>
      <c r="H35" s="59">
        <v>0</v>
      </c>
      <c r="I35" s="63">
        <f t="shared" si="16"/>
        <v>17</v>
      </c>
      <c r="J35" s="64">
        <f t="shared" si="17"/>
        <v>14</v>
      </c>
      <c r="K35" s="65"/>
      <c r="L35" s="66">
        <v>2</v>
      </c>
      <c r="M35" s="67">
        <v>1</v>
      </c>
      <c r="N35" s="58">
        <v>0</v>
      </c>
      <c r="O35" s="59">
        <v>0</v>
      </c>
      <c r="P35" s="63">
        <f t="shared" si="18"/>
        <v>2</v>
      </c>
      <c r="Q35" s="64">
        <f t="shared" si="19"/>
        <v>1</v>
      </c>
      <c r="R35" s="65"/>
      <c r="S35" s="63">
        <f t="shared" si="20"/>
        <v>16</v>
      </c>
      <c r="T35" s="64">
        <f t="shared" si="21"/>
        <v>15</v>
      </c>
      <c r="U35" s="63">
        <f t="shared" si="22"/>
        <v>3</v>
      </c>
      <c r="V35" s="64">
        <f t="shared" si="23"/>
        <v>0</v>
      </c>
      <c r="W35" s="63">
        <f t="shared" si="24"/>
        <v>19</v>
      </c>
      <c r="X35" s="64">
        <f t="shared" si="25"/>
        <v>15</v>
      </c>
      <c r="Y35" s="65"/>
    </row>
    <row r="36" spans="3:25" ht="15.75" customHeight="1">
      <c r="C36" s="40" t="s">
        <v>56</v>
      </c>
      <c r="E36" s="58">
        <v>18</v>
      </c>
      <c r="F36" s="59">
        <v>15</v>
      </c>
      <c r="G36" s="58">
        <v>1</v>
      </c>
      <c r="H36" s="59">
        <v>3</v>
      </c>
      <c r="I36" s="63">
        <f t="shared" si="16"/>
        <v>19</v>
      </c>
      <c r="J36" s="64">
        <f t="shared" si="17"/>
        <v>18</v>
      </c>
      <c r="K36" s="65"/>
      <c r="L36" s="66">
        <v>1</v>
      </c>
      <c r="M36" s="67">
        <v>1</v>
      </c>
      <c r="N36" s="58">
        <v>0</v>
      </c>
      <c r="O36" s="59">
        <v>1</v>
      </c>
      <c r="P36" s="63">
        <f t="shared" si="18"/>
        <v>1</v>
      </c>
      <c r="Q36" s="64">
        <f t="shared" si="19"/>
        <v>2</v>
      </c>
      <c r="R36" s="65"/>
      <c r="S36" s="63">
        <f t="shared" si="20"/>
        <v>19</v>
      </c>
      <c r="T36" s="64">
        <f t="shared" si="21"/>
        <v>16</v>
      </c>
      <c r="U36" s="63">
        <f t="shared" si="22"/>
        <v>1</v>
      </c>
      <c r="V36" s="64">
        <f t="shared" si="23"/>
        <v>4</v>
      </c>
      <c r="W36" s="63">
        <f t="shared" si="24"/>
        <v>20</v>
      </c>
      <c r="X36" s="64">
        <f t="shared" si="25"/>
        <v>20</v>
      </c>
      <c r="Y36" s="65"/>
    </row>
    <row r="37" spans="2:25" ht="15.75" customHeight="1" thickBot="1">
      <c r="B37" s="68"/>
      <c r="C37" s="68" t="s">
        <v>61</v>
      </c>
      <c r="D37" s="69"/>
      <c r="E37" s="70">
        <v>0</v>
      </c>
      <c r="F37" s="71">
        <v>0</v>
      </c>
      <c r="G37" s="70">
        <v>0</v>
      </c>
      <c r="H37" s="71">
        <v>0</v>
      </c>
      <c r="I37" s="72">
        <f t="shared" si="16"/>
        <v>0</v>
      </c>
      <c r="J37" s="73">
        <f t="shared" si="17"/>
        <v>0</v>
      </c>
      <c r="K37" s="69"/>
      <c r="L37" s="70">
        <v>0</v>
      </c>
      <c r="M37" s="71">
        <v>0</v>
      </c>
      <c r="N37" s="70">
        <v>0</v>
      </c>
      <c r="O37" s="71">
        <v>0</v>
      </c>
      <c r="P37" s="72">
        <f t="shared" si="18"/>
        <v>0</v>
      </c>
      <c r="Q37" s="73">
        <f t="shared" si="19"/>
        <v>0</v>
      </c>
      <c r="R37" s="69"/>
      <c r="S37" s="72">
        <f t="shared" si="20"/>
        <v>0</v>
      </c>
      <c r="T37" s="73">
        <f t="shared" si="21"/>
        <v>0</v>
      </c>
      <c r="U37" s="72">
        <f t="shared" si="22"/>
        <v>0</v>
      </c>
      <c r="V37" s="73">
        <f t="shared" si="23"/>
        <v>0</v>
      </c>
      <c r="W37" s="72">
        <f t="shared" si="24"/>
        <v>0</v>
      </c>
      <c r="X37" s="73">
        <f t="shared" si="25"/>
        <v>0</v>
      </c>
      <c r="Y37" s="65"/>
    </row>
    <row r="38" spans="2:25" ht="15.75" customHeight="1">
      <c r="B38" s="40" t="s">
        <v>164</v>
      </c>
      <c r="C38" s="40" t="s">
        <v>59</v>
      </c>
      <c r="E38" s="74">
        <v>36</v>
      </c>
      <c r="F38" s="75">
        <v>35</v>
      </c>
      <c r="G38" s="74">
        <v>3</v>
      </c>
      <c r="H38" s="75">
        <v>3</v>
      </c>
      <c r="I38" s="63">
        <f t="shared" si="16"/>
        <v>39</v>
      </c>
      <c r="J38" s="64">
        <f t="shared" si="17"/>
        <v>38</v>
      </c>
      <c r="K38" s="65"/>
      <c r="L38" s="74">
        <v>0</v>
      </c>
      <c r="M38" s="75">
        <v>2</v>
      </c>
      <c r="N38" s="74">
        <v>0</v>
      </c>
      <c r="O38" s="75">
        <v>1</v>
      </c>
      <c r="P38" s="63">
        <f t="shared" si="18"/>
        <v>0</v>
      </c>
      <c r="Q38" s="64">
        <f t="shared" si="19"/>
        <v>3</v>
      </c>
      <c r="R38" s="65"/>
      <c r="S38" s="63">
        <f t="shared" si="20"/>
        <v>36</v>
      </c>
      <c r="T38" s="64">
        <f t="shared" si="21"/>
        <v>37</v>
      </c>
      <c r="U38" s="63">
        <f t="shared" si="22"/>
        <v>3</v>
      </c>
      <c r="V38" s="64">
        <f t="shared" si="23"/>
        <v>4</v>
      </c>
      <c r="W38" s="63">
        <f t="shared" si="24"/>
        <v>39</v>
      </c>
      <c r="X38" s="64">
        <f t="shared" si="25"/>
        <v>41</v>
      </c>
      <c r="Y38" s="65"/>
    </row>
    <row r="39" spans="3:25" ht="15.75" customHeight="1">
      <c r="C39" s="40" t="s">
        <v>60</v>
      </c>
      <c r="E39" s="74">
        <v>3</v>
      </c>
      <c r="F39" s="75">
        <v>5</v>
      </c>
      <c r="G39" s="74">
        <v>0</v>
      </c>
      <c r="H39" s="75">
        <v>0</v>
      </c>
      <c r="I39" s="63">
        <f t="shared" si="16"/>
        <v>3</v>
      </c>
      <c r="J39" s="64">
        <f t="shared" si="17"/>
        <v>5</v>
      </c>
      <c r="K39" s="65"/>
      <c r="L39" s="74">
        <v>5</v>
      </c>
      <c r="M39" s="75">
        <v>4</v>
      </c>
      <c r="N39" s="74">
        <v>0</v>
      </c>
      <c r="O39" s="75">
        <v>2</v>
      </c>
      <c r="P39" s="63">
        <f t="shared" si="18"/>
        <v>5</v>
      </c>
      <c r="Q39" s="64">
        <f t="shared" si="19"/>
        <v>6</v>
      </c>
      <c r="R39" s="65"/>
      <c r="S39" s="63">
        <f t="shared" si="20"/>
        <v>8</v>
      </c>
      <c r="T39" s="64">
        <f t="shared" si="21"/>
        <v>9</v>
      </c>
      <c r="U39" s="63">
        <f t="shared" si="22"/>
        <v>0</v>
      </c>
      <c r="V39" s="64">
        <f t="shared" si="23"/>
        <v>2</v>
      </c>
      <c r="W39" s="63">
        <f t="shared" si="24"/>
        <v>8</v>
      </c>
      <c r="X39" s="64">
        <f t="shared" si="25"/>
        <v>11</v>
      </c>
      <c r="Y39" s="65"/>
    </row>
    <row r="40" spans="1:25" ht="15.75" customHeight="1" thickBot="1">
      <c r="A40" s="76"/>
      <c r="B40" s="76"/>
      <c r="C40" s="76" t="s">
        <v>61</v>
      </c>
      <c r="D40" s="77"/>
      <c r="E40" s="78">
        <v>5</v>
      </c>
      <c r="F40" s="79">
        <v>5</v>
      </c>
      <c r="G40" s="78">
        <v>1</v>
      </c>
      <c r="H40" s="79">
        <v>1</v>
      </c>
      <c r="I40" s="82">
        <f t="shared" si="16"/>
        <v>6</v>
      </c>
      <c r="J40" s="83">
        <f t="shared" si="17"/>
        <v>6</v>
      </c>
      <c r="K40" s="77"/>
      <c r="L40" s="78">
        <v>6</v>
      </c>
      <c r="M40" s="79">
        <v>2</v>
      </c>
      <c r="N40" s="78">
        <v>3</v>
      </c>
      <c r="O40" s="79">
        <v>3</v>
      </c>
      <c r="P40" s="82">
        <f t="shared" si="18"/>
        <v>9</v>
      </c>
      <c r="Q40" s="83">
        <f t="shared" si="19"/>
        <v>5</v>
      </c>
      <c r="R40" s="77"/>
      <c r="S40" s="82">
        <f t="shared" si="20"/>
        <v>11</v>
      </c>
      <c r="T40" s="83">
        <f t="shared" si="21"/>
        <v>7</v>
      </c>
      <c r="U40" s="82">
        <f t="shared" si="22"/>
        <v>4</v>
      </c>
      <c r="V40" s="83">
        <f t="shared" si="23"/>
        <v>4</v>
      </c>
      <c r="W40" s="82">
        <f t="shared" si="24"/>
        <v>15</v>
      </c>
      <c r="X40" s="83">
        <f t="shared" si="25"/>
        <v>11</v>
      </c>
      <c r="Y40" s="65"/>
    </row>
    <row r="41" spans="1:25" ht="14.25" thickTop="1">
      <c r="A41" s="40" t="s">
        <v>166</v>
      </c>
      <c r="H41" s="65"/>
      <c r="I41" s="39"/>
      <c r="J41" s="65"/>
      <c r="K41" s="65"/>
      <c r="L41" s="39"/>
      <c r="P41" s="39"/>
      <c r="Q41" s="65"/>
      <c r="R41" s="65"/>
      <c r="S41" s="39"/>
      <c r="T41" s="65"/>
      <c r="U41" s="39"/>
      <c r="V41" s="65"/>
      <c r="W41" s="39"/>
      <c r="X41" s="65"/>
      <c r="Y41" s="65"/>
    </row>
    <row r="42" spans="1:25" ht="13.5">
      <c r="A42" s="40" t="s">
        <v>167</v>
      </c>
      <c r="R42" s="65"/>
      <c r="S42" s="39"/>
      <c r="T42" s="65"/>
      <c r="U42" s="39"/>
      <c r="V42" s="65"/>
      <c r="W42" s="39"/>
      <c r="X42" s="65"/>
      <c r="Y42" s="65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200" verticalDpi="2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0.5" style="31" customWidth="1"/>
    <col min="2" max="2" width="17.59765625" style="31" customWidth="1"/>
    <col min="3" max="3" width="1.8984375" style="31" customWidth="1"/>
    <col min="4" max="6" width="6.59765625" style="31" customWidth="1"/>
    <col min="7" max="7" width="1.8984375" style="31" customWidth="1"/>
    <col min="8" max="10" width="6.59765625" style="31" customWidth="1"/>
    <col min="11" max="11" width="1.8984375" style="31" customWidth="1"/>
    <col min="12" max="14" width="6.59765625" style="31" customWidth="1"/>
    <col min="15" max="15" width="1.8984375" style="31" customWidth="1"/>
    <col min="16" max="18" width="6.59765625" style="31" customWidth="1"/>
    <col min="19" max="16384" width="9" style="31" customWidth="1"/>
  </cols>
  <sheetData>
    <row r="1" spans="1:15" ht="14.25" thickBot="1">
      <c r="A1" s="65" t="s">
        <v>168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4.25" thickTop="1">
      <c r="A2" s="84" t="s">
        <v>149</v>
      </c>
      <c r="B2" s="84" t="s">
        <v>160</v>
      </c>
      <c r="C2" s="84"/>
      <c r="D2" s="85" t="s">
        <v>150</v>
      </c>
      <c r="E2" s="85"/>
      <c r="F2" s="85"/>
      <c r="G2" s="84"/>
      <c r="H2" s="85" t="s">
        <v>151</v>
      </c>
      <c r="I2" s="85"/>
      <c r="J2" s="85"/>
      <c r="K2" s="84"/>
      <c r="L2" s="85" t="s">
        <v>152</v>
      </c>
      <c r="M2" s="85"/>
      <c r="N2" s="85"/>
      <c r="O2" s="166"/>
    </row>
    <row r="3" spans="1:17" s="51" customFormat="1" ht="14.25" thickBot="1">
      <c r="A3" s="48"/>
      <c r="B3" s="48"/>
      <c r="C3" s="48"/>
      <c r="D3" s="48" t="s">
        <v>153</v>
      </c>
      <c r="E3" s="48" t="s">
        <v>154</v>
      </c>
      <c r="F3" s="48" t="s">
        <v>62</v>
      </c>
      <c r="G3" s="48"/>
      <c r="H3" s="48" t="s">
        <v>153</v>
      </c>
      <c r="I3" s="48" t="s">
        <v>154</v>
      </c>
      <c r="J3" s="48" t="s">
        <v>62</v>
      </c>
      <c r="K3" s="48"/>
      <c r="L3" s="48" t="s">
        <v>153</v>
      </c>
      <c r="M3" s="48" t="s">
        <v>154</v>
      </c>
      <c r="N3" s="48" t="s">
        <v>62</v>
      </c>
      <c r="O3" s="166"/>
      <c r="Q3" s="51" t="s">
        <v>169</v>
      </c>
    </row>
    <row r="4" spans="1:26" ht="15.75" customHeight="1" thickTop="1">
      <c r="A4" s="51" t="s">
        <v>159</v>
      </c>
      <c r="B4" s="31" t="s">
        <v>57</v>
      </c>
      <c r="D4" s="86">
        <f>'[1]前回との比較'!E8+'感染経路別、年齢・国籍別'!T4</f>
        <v>732</v>
      </c>
      <c r="E4" s="86">
        <f>'[1]前回との比較'!G8+'感染経路別、年齢・国籍別'!U4</f>
        <v>270</v>
      </c>
      <c r="F4" s="87">
        <f aca="true" t="shared" si="0" ref="F4:F9">SUM(D4:E4)</f>
        <v>1002</v>
      </c>
      <c r="G4" s="87"/>
      <c r="H4" s="86">
        <f>'[1]前回との比較'!L8+'感染経路別、年齢・国籍別'!X4</f>
        <v>166</v>
      </c>
      <c r="I4" s="86">
        <f>'[1]前回との比較'!N8+'感染経路別、年齢・国籍別'!Y4</f>
        <v>562</v>
      </c>
      <c r="J4" s="87">
        <f aca="true" t="shared" si="1" ref="J4:J9">SUM(H4:I4)</f>
        <v>728</v>
      </c>
      <c r="K4" s="87"/>
      <c r="L4" s="87">
        <f aca="true" t="shared" si="2" ref="L4:M9">D4+H4</f>
        <v>898</v>
      </c>
      <c r="M4" s="87">
        <f t="shared" si="2"/>
        <v>832</v>
      </c>
      <c r="N4" s="87">
        <f aca="true" t="shared" si="3" ref="N4:N11">SUM(L4:M4)</f>
        <v>1730</v>
      </c>
      <c r="O4" s="87"/>
      <c r="Q4" s="51" t="s">
        <v>159</v>
      </c>
      <c r="R4" s="31" t="s">
        <v>57</v>
      </c>
      <c r="T4" s="88">
        <v>710</v>
      </c>
      <c r="U4" s="88">
        <v>269</v>
      </c>
      <c r="V4" s="87">
        <f aca="true" t="shared" si="4" ref="V4:V9">SUM(T4:U4)</f>
        <v>979</v>
      </c>
      <c r="W4" s="87"/>
      <c r="X4" s="88">
        <v>162</v>
      </c>
      <c r="Y4" s="88">
        <v>557</v>
      </c>
      <c r="Z4" s="87">
        <f aca="true" t="shared" si="5" ref="Z4:Z9">SUM(X4:Y4)</f>
        <v>719</v>
      </c>
    </row>
    <row r="5" spans="2:26" ht="15.75" customHeight="1">
      <c r="B5" s="31" t="s">
        <v>180</v>
      </c>
      <c r="D5" s="86">
        <f>'[1]前回との比較'!E9+'感染経路別、年齢・国籍別'!T5</f>
        <v>963</v>
      </c>
      <c r="E5" s="86">
        <f>'[1]前回との比較'!G9+'感染経路別、年齢・国籍別'!U5</f>
        <v>0</v>
      </c>
      <c r="F5" s="87">
        <f t="shared" si="0"/>
        <v>963</v>
      </c>
      <c r="H5" s="86">
        <f>'[1]前回との比較'!L9+'感染経路別、年齢・国籍別'!X5</f>
        <v>110</v>
      </c>
      <c r="I5" s="86">
        <f>'[1]前回との比較'!N9+'感染経路別、年齢・国籍別'!Y5</f>
        <v>0</v>
      </c>
      <c r="J5" s="87">
        <f t="shared" si="1"/>
        <v>110</v>
      </c>
      <c r="L5" s="87">
        <f t="shared" si="2"/>
        <v>1073</v>
      </c>
      <c r="M5" s="87">
        <f t="shared" si="2"/>
        <v>0</v>
      </c>
      <c r="N5" s="87">
        <f t="shared" si="3"/>
        <v>1073</v>
      </c>
      <c r="R5" s="31" t="s">
        <v>180</v>
      </c>
      <c r="T5" s="89">
        <v>921</v>
      </c>
      <c r="U5" s="89">
        <v>0</v>
      </c>
      <c r="V5" s="87">
        <f t="shared" si="4"/>
        <v>921</v>
      </c>
      <c r="X5" s="89">
        <v>109</v>
      </c>
      <c r="Y5" s="89">
        <v>0</v>
      </c>
      <c r="Z5" s="87">
        <f t="shared" si="5"/>
        <v>109</v>
      </c>
    </row>
    <row r="6" spans="2:26" ht="15.75" customHeight="1">
      <c r="B6" s="31" t="s">
        <v>63</v>
      </c>
      <c r="D6" s="86">
        <f>'[1]前回との比較'!E10+'感染経路別、年齢・国籍別'!T6</f>
        <v>7</v>
      </c>
      <c r="E6" s="86">
        <f>'[1]前回との比較'!G10+'感染経路別、年齢・国籍別'!U6</f>
        <v>0</v>
      </c>
      <c r="F6" s="87">
        <f t="shared" si="0"/>
        <v>7</v>
      </c>
      <c r="H6" s="86">
        <f>'[1]前回との比較'!L10+'感染経路別、年齢・国籍別'!X6</f>
        <v>15</v>
      </c>
      <c r="I6" s="86">
        <f>'[1]前回との比較'!N10+'感染経路別、年齢・国籍別'!Y6</f>
        <v>1</v>
      </c>
      <c r="J6" s="87">
        <f t="shared" si="1"/>
        <v>16</v>
      </c>
      <c r="L6" s="87">
        <f t="shared" si="2"/>
        <v>22</v>
      </c>
      <c r="M6" s="87">
        <f t="shared" si="2"/>
        <v>1</v>
      </c>
      <c r="N6" s="87">
        <f t="shared" si="3"/>
        <v>23</v>
      </c>
      <c r="R6" s="31" t="s">
        <v>63</v>
      </c>
      <c r="T6" s="89">
        <v>7</v>
      </c>
      <c r="U6" s="89">
        <v>0</v>
      </c>
      <c r="V6" s="87">
        <f t="shared" si="4"/>
        <v>7</v>
      </c>
      <c r="X6" s="89">
        <v>14</v>
      </c>
      <c r="Y6" s="89">
        <v>1</v>
      </c>
      <c r="Z6" s="87">
        <f t="shared" si="5"/>
        <v>15</v>
      </c>
    </row>
    <row r="7" spans="2:26" ht="15.75" customHeight="1">
      <c r="B7" s="31" t="s">
        <v>64</v>
      </c>
      <c r="D7" s="86">
        <f>'[1]前回との比較'!E11+'感染経路別、年齢・国籍別'!T7</f>
        <v>10</v>
      </c>
      <c r="E7" s="86">
        <f>'[1]前回との比較'!G11+'感染経路別、年齢・国籍別'!U7</f>
        <v>6</v>
      </c>
      <c r="F7" s="87">
        <f t="shared" si="0"/>
        <v>16</v>
      </c>
      <c r="H7" s="86">
        <f>'[1]前回との比較'!L11+'感染経路別、年齢・国籍別'!X7</f>
        <v>2</v>
      </c>
      <c r="I7" s="86">
        <f>'[1]前回との比較'!N11+'感染経路別、年齢・国籍別'!Y7</f>
        <v>7</v>
      </c>
      <c r="J7" s="87">
        <f t="shared" si="1"/>
        <v>9</v>
      </c>
      <c r="L7" s="87">
        <f t="shared" si="2"/>
        <v>12</v>
      </c>
      <c r="M7" s="87">
        <f t="shared" si="2"/>
        <v>13</v>
      </c>
      <c r="N7" s="87">
        <f t="shared" si="3"/>
        <v>25</v>
      </c>
      <c r="R7" s="31" t="s">
        <v>64</v>
      </c>
      <c r="T7" s="89">
        <v>9</v>
      </c>
      <c r="U7" s="89">
        <v>6</v>
      </c>
      <c r="V7" s="87">
        <f t="shared" si="4"/>
        <v>15</v>
      </c>
      <c r="X7" s="89">
        <v>2</v>
      </c>
      <c r="Y7" s="89">
        <v>7</v>
      </c>
      <c r="Z7" s="87">
        <f t="shared" si="5"/>
        <v>9</v>
      </c>
    </row>
    <row r="8" spans="2:26" ht="15.75" customHeight="1">
      <c r="B8" s="31" t="s">
        <v>181</v>
      </c>
      <c r="D8" s="86">
        <f>'[1]前回との比較'!E12+'感染経路別、年齢・国籍別'!T8</f>
        <v>28</v>
      </c>
      <c r="E8" s="86">
        <f>'[1]前回との比較'!G12+'感染経路別、年齢・国籍別'!U8</f>
        <v>21</v>
      </c>
      <c r="F8" s="87">
        <f t="shared" si="0"/>
        <v>49</v>
      </c>
      <c r="H8" s="86">
        <f>'[1]前回との比較'!L12+'感染経路別、年齢・国籍別'!X8</f>
        <v>13</v>
      </c>
      <c r="I8" s="86">
        <f>'[1]前回との比較'!N12+'感染経路別、年齢・国籍別'!Y8</f>
        <v>8</v>
      </c>
      <c r="J8" s="87">
        <f t="shared" si="1"/>
        <v>21</v>
      </c>
      <c r="L8" s="87">
        <f t="shared" si="2"/>
        <v>41</v>
      </c>
      <c r="M8" s="87">
        <f t="shared" si="2"/>
        <v>29</v>
      </c>
      <c r="N8" s="87">
        <f t="shared" si="3"/>
        <v>70</v>
      </c>
      <c r="R8" s="31" t="s">
        <v>181</v>
      </c>
      <c r="T8" s="89">
        <v>27</v>
      </c>
      <c r="U8" s="89">
        <v>21</v>
      </c>
      <c r="V8" s="87">
        <f t="shared" si="4"/>
        <v>48</v>
      </c>
      <c r="X8" s="89">
        <v>13</v>
      </c>
      <c r="Y8" s="89">
        <v>8</v>
      </c>
      <c r="Z8" s="87">
        <f t="shared" si="5"/>
        <v>21</v>
      </c>
    </row>
    <row r="9" spans="2:26" ht="15.75" customHeight="1" thickBot="1">
      <c r="B9" s="69" t="s">
        <v>61</v>
      </c>
      <c r="C9" s="69"/>
      <c r="D9" s="90">
        <f>'[1]前回との比較'!E13+'感染経路別、年齢・国籍別'!T9</f>
        <v>231</v>
      </c>
      <c r="E9" s="90">
        <f>'[1]前回との比較'!G13+'感染経路別、年齢・国籍別'!U9</f>
        <v>29</v>
      </c>
      <c r="F9" s="91">
        <f t="shared" si="0"/>
        <v>260</v>
      </c>
      <c r="G9" s="69"/>
      <c r="H9" s="90">
        <f>'[1]前回との比較'!L13+'感染経路別、年齢・国籍別'!X9</f>
        <v>184</v>
      </c>
      <c r="I9" s="90">
        <f>'[1]前回との比較'!N13+'感染経路別、年齢・国籍別'!Y9</f>
        <v>429</v>
      </c>
      <c r="J9" s="91">
        <f t="shared" si="1"/>
        <v>613</v>
      </c>
      <c r="K9" s="69"/>
      <c r="L9" s="91">
        <f t="shared" si="2"/>
        <v>415</v>
      </c>
      <c r="M9" s="91">
        <f t="shared" si="2"/>
        <v>458</v>
      </c>
      <c r="N9" s="91">
        <f t="shared" si="3"/>
        <v>873</v>
      </c>
      <c r="O9" s="65"/>
      <c r="R9" s="69" t="s">
        <v>61</v>
      </c>
      <c r="S9" s="69"/>
      <c r="T9" s="92">
        <v>226</v>
      </c>
      <c r="U9" s="92">
        <v>27</v>
      </c>
      <c r="V9" s="91">
        <f t="shared" si="4"/>
        <v>253</v>
      </c>
      <c r="W9" s="69"/>
      <c r="X9" s="92">
        <v>182</v>
      </c>
      <c r="Y9" s="92">
        <v>428</v>
      </c>
      <c r="Z9" s="91">
        <f t="shared" si="5"/>
        <v>610</v>
      </c>
    </row>
    <row r="10" spans="2:15" ht="15.75" customHeight="1" thickBot="1">
      <c r="B10" s="31" t="s">
        <v>170</v>
      </c>
      <c r="D10" s="93">
        <f>SUM(D4:D9)</f>
        <v>1971</v>
      </c>
      <c r="E10" s="93">
        <f>SUM(E4:E9)</f>
        <v>326</v>
      </c>
      <c r="F10" s="93">
        <f>SUM(F4:F9)</f>
        <v>2297</v>
      </c>
      <c r="G10" s="93"/>
      <c r="H10" s="93">
        <f>SUM(H4:H9)</f>
        <v>490</v>
      </c>
      <c r="I10" s="93">
        <f>SUM(I4:I9)</f>
        <v>1007</v>
      </c>
      <c r="J10" s="93">
        <f>SUM(J4:J9)</f>
        <v>1497</v>
      </c>
      <c r="K10" s="93"/>
      <c r="L10" s="93">
        <f>SUM(L4:L9)</f>
        <v>2461</v>
      </c>
      <c r="M10" s="93">
        <f>SUM(M4:M9)</f>
        <v>1333</v>
      </c>
      <c r="N10" s="93">
        <f t="shared" si="3"/>
        <v>3794</v>
      </c>
      <c r="O10" s="93"/>
    </row>
    <row r="11" spans="2:15" ht="15.75" customHeight="1" thickBot="1">
      <c r="B11" s="94" t="s">
        <v>182</v>
      </c>
      <c r="C11" s="94"/>
      <c r="D11" s="95">
        <v>1415</v>
      </c>
      <c r="E11" s="95">
        <v>17</v>
      </c>
      <c r="F11" s="94">
        <f>SUM(D11:E11)</f>
        <v>1432</v>
      </c>
      <c r="G11" s="94"/>
      <c r="H11" s="96" t="s">
        <v>171</v>
      </c>
      <c r="I11" s="96" t="s">
        <v>171</v>
      </c>
      <c r="J11" s="96" t="s">
        <v>171</v>
      </c>
      <c r="K11" s="94"/>
      <c r="L11" s="95">
        <f>D11</f>
        <v>1415</v>
      </c>
      <c r="M11" s="95">
        <f>E11</f>
        <v>17</v>
      </c>
      <c r="N11" s="95">
        <f t="shared" si="3"/>
        <v>1432</v>
      </c>
      <c r="O11" s="93"/>
    </row>
    <row r="12" spans="1:15" ht="15.75" customHeight="1" thickBot="1">
      <c r="A12" s="77"/>
      <c r="B12" s="77" t="s">
        <v>172</v>
      </c>
      <c r="C12" s="77"/>
      <c r="D12" s="77">
        <f>D10+D11</f>
        <v>3386</v>
      </c>
      <c r="E12" s="77">
        <f>E10+E11</f>
        <v>343</v>
      </c>
      <c r="F12" s="77">
        <f>F10+F11</f>
        <v>3729</v>
      </c>
      <c r="G12" s="77"/>
      <c r="H12" s="77">
        <f>H10</f>
        <v>490</v>
      </c>
      <c r="I12" s="77">
        <f>I10</f>
        <v>1007</v>
      </c>
      <c r="J12" s="77">
        <f aca="true" t="shared" si="6" ref="J12:J18">SUM(H12:I12)</f>
        <v>1497</v>
      </c>
      <c r="K12" s="77"/>
      <c r="L12" s="77">
        <f>L10+L11</f>
        <v>3876</v>
      </c>
      <c r="M12" s="77">
        <f>M10+M11</f>
        <v>1350</v>
      </c>
      <c r="N12" s="77">
        <f>N10+N11</f>
        <v>5226</v>
      </c>
      <c r="O12" s="65"/>
    </row>
    <row r="13" spans="1:26" ht="15.75" customHeight="1" thickTop="1">
      <c r="A13" s="51" t="s">
        <v>165</v>
      </c>
      <c r="B13" s="31" t="s">
        <v>57</v>
      </c>
      <c r="D13" s="86">
        <f>'[1]前回との比較'!E25+'感染経路別、年齢・国籍別'!T13</f>
        <v>593</v>
      </c>
      <c r="E13" s="86">
        <f>'[1]前回との比較'!G25+'感染経路別、年齢・国籍別'!U13</f>
        <v>66</v>
      </c>
      <c r="F13" s="87">
        <f aca="true" t="shared" si="7" ref="F13:F18">SUM(D13:E13)</f>
        <v>659</v>
      </c>
      <c r="G13" s="87"/>
      <c r="H13" s="86">
        <f>'[1]前回との比較'!L25+'感染経路別、年齢・国籍別'!X13</f>
        <v>120</v>
      </c>
      <c r="I13" s="86">
        <f>'[1]前回との比較'!N25+'感染経路別、年齢・国籍別'!Y13</f>
        <v>80</v>
      </c>
      <c r="J13" s="87">
        <f t="shared" si="6"/>
        <v>200</v>
      </c>
      <c r="K13" s="87"/>
      <c r="L13" s="87">
        <f aca="true" t="shared" si="8" ref="L13:M18">D13+H13</f>
        <v>713</v>
      </c>
      <c r="M13" s="87">
        <f t="shared" si="8"/>
        <v>146</v>
      </c>
      <c r="N13" s="87">
        <f aca="true" t="shared" si="9" ref="N13:N18">SUM(L13:M13)</f>
        <v>859</v>
      </c>
      <c r="O13" s="87"/>
      <c r="Q13" s="51" t="s">
        <v>165</v>
      </c>
      <c r="R13" s="31" t="s">
        <v>57</v>
      </c>
      <c r="T13" s="88">
        <v>569</v>
      </c>
      <c r="U13" s="88">
        <v>62</v>
      </c>
      <c r="V13" s="87">
        <f aca="true" t="shared" si="10" ref="V13:V18">SUM(T13:U13)</f>
        <v>631</v>
      </c>
      <c r="W13" s="87"/>
      <c r="X13" s="88">
        <v>116</v>
      </c>
      <c r="Y13" s="88">
        <v>79</v>
      </c>
      <c r="Z13" s="87">
        <f aca="true" t="shared" si="11" ref="Z13:Z18">SUM(X13:Y13)</f>
        <v>195</v>
      </c>
    </row>
    <row r="14" spans="2:26" ht="15.75" customHeight="1">
      <c r="B14" s="31" t="s">
        <v>180</v>
      </c>
      <c r="D14" s="86">
        <f>'[1]前回との比較'!E26+'感染経路別、年齢・国籍別'!T14</f>
        <v>374</v>
      </c>
      <c r="E14" s="86">
        <f>'[1]前回との比較'!G26+'感染経路別、年齢・国籍別'!U14</f>
        <v>0</v>
      </c>
      <c r="F14" s="87">
        <f t="shared" si="7"/>
        <v>374</v>
      </c>
      <c r="H14" s="86">
        <f>'[1]前回との比較'!L26+'感染経路別、年齢・国籍別'!X14</f>
        <v>48</v>
      </c>
      <c r="I14" s="86">
        <f>'[1]前回との比較'!N26+'感染経路別、年齢・国籍別'!Y14</f>
        <v>0</v>
      </c>
      <c r="J14" s="87">
        <f t="shared" si="6"/>
        <v>48</v>
      </c>
      <c r="L14" s="87">
        <f t="shared" si="8"/>
        <v>422</v>
      </c>
      <c r="M14" s="87">
        <f t="shared" si="8"/>
        <v>0</v>
      </c>
      <c r="N14" s="87">
        <f t="shared" si="9"/>
        <v>422</v>
      </c>
      <c r="R14" s="31" t="s">
        <v>180</v>
      </c>
      <c r="T14" s="89">
        <v>366</v>
      </c>
      <c r="U14" s="89">
        <v>0</v>
      </c>
      <c r="V14" s="87">
        <f t="shared" si="10"/>
        <v>366</v>
      </c>
      <c r="X14" s="89">
        <v>44</v>
      </c>
      <c r="Y14" s="89">
        <v>0</v>
      </c>
      <c r="Z14" s="87">
        <f t="shared" si="11"/>
        <v>44</v>
      </c>
    </row>
    <row r="15" spans="2:26" ht="15.75" customHeight="1">
      <c r="B15" s="31" t="s">
        <v>63</v>
      </c>
      <c r="D15" s="86">
        <f>'[1]前回との比較'!E27+'感染経路別、年齢・国籍別'!T15</f>
        <v>5</v>
      </c>
      <c r="E15" s="86">
        <f>'[1]前回との比較'!G27+'感染経路別、年齢・国籍別'!U15</f>
        <v>0</v>
      </c>
      <c r="F15" s="87">
        <f t="shared" si="7"/>
        <v>5</v>
      </c>
      <c r="H15" s="86">
        <f>'[1]前回との比較'!L27+'感染経路別、年齢・国籍別'!X15</f>
        <v>10</v>
      </c>
      <c r="I15" s="86">
        <f>'[1]前回との比較'!N27+'感染経路別、年齢・国籍別'!Y15</f>
        <v>0</v>
      </c>
      <c r="J15" s="87">
        <f t="shared" si="6"/>
        <v>10</v>
      </c>
      <c r="L15" s="87">
        <f t="shared" si="8"/>
        <v>15</v>
      </c>
      <c r="M15" s="87">
        <f t="shared" si="8"/>
        <v>0</v>
      </c>
      <c r="N15" s="87">
        <f t="shared" si="9"/>
        <v>15</v>
      </c>
      <c r="R15" s="31" t="s">
        <v>63</v>
      </c>
      <c r="T15" s="89">
        <v>4</v>
      </c>
      <c r="U15" s="89">
        <v>0</v>
      </c>
      <c r="V15" s="87">
        <f t="shared" si="10"/>
        <v>4</v>
      </c>
      <c r="X15" s="89">
        <v>10</v>
      </c>
      <c r="Y15" s="89">
        <v>0</v>
      </c>
      <c r="Z15" s="87">
        <f t="shared" si="11"/>
        <v>10</v>
      </c>
    </row>
    <row r="16" spans="2:26" ht="15.75" customHeight="1">
      <c r="B16" s="31" t="s">
        <v>64</v>
      </c>
      <c r="D16" s="86">
        <f>'[1]前回との比較'!E28+'感染経路別、年齢・国籍別'!T16</f>
        <v>8</v>
      </c>
      <c r="E16" s="86">
        <f>'[1]前回との比較'!G28+'感染経路別、年齢・国籍別'!U16</f>
        <v>3</v>
      </c>
      <c r="F16" s="87">
        <f t="shared" si="7"/>
        <v>11</v>
      </c>
      <c r="H16" s="86">
        <f>'[1]前回との比較'!L28+'感染経路別、年齢・国籍別'!X16</f>
        <v>1</v>
      </c>
      <c r="I16" s="86">
        <f>'[1]前回との比較'!N28+'感染経路別、年齢・国籍別'!Y16</f>
        <v>2</v>
      </c>
      <c r="J16" s="87">
        <f t="shared" si="6"/>
        <v>3</v>
      </c>
      <c r="L16" s="87">
        <f t="shared" si="8"/>
        <v>9</v>
      </c>
      <c r="M16" s="87">
        <f t="shared" si="8"/>
        <v>5</v>
      </c>
      <c r="N16" s="87">
        <f t="shared" si="9"/>
        <v>14</v>
      </c>
      <c r="R16" s="31" t="s">
        <v>64</v>
      </c>
      <c r="T16" s="89">
        <v>8</v>
      </c>
      <c r="U16" s="89">
        <v>3</v>
      </c>
      <c r="V16" s="87">
        <f t="shared" si="10"/>
        <v>11</v>
      </c>
      <c r="X16" s="89">
        <v>1</v>
      </c>
      <c r="Y16" s="89">
        <v>2</v>
      </c>
      <c r="Z16" s="87">
        <f t="shared" si="11"/>
        <v>3</v>
      </c>
    </row>
    <row r="17" spans="2:26" ht="15.75" customHeight="1">
      <c r="B17" s="31" t="s">
        <v>181</v>
      </c>
      <c r="D17" s="86">
        <f>'[1]前回との比較'!E29+'感染経路別、年齢・国籍別'!T17</f>
        <v>20</v>
      </c>
      <c r="E17" s="86">
        <f>'[1]前回との比較'!G29+'感染経路別、年齢・国籍別'!U17</f>
        <v>7</v>
      </c>
      <c r="F17" s="87">
        <f t="shared" si="7"/>
        <v>27</v>
      </c>
      <c r="H17" s="86">
        <f>'[1]前回との比較'!L29+'感染経路別、年齢・国籍別'!X17</f>
        <v>8</v>
      </c>
      <c r="I17" s="86">
        <f>'[1]前回との比較'!N29+'感染経路別、年齢・国籍別'!Y17</f>
        <v>7</v>
      </c>
      <c r="J17" s="87">
        <f t="shared" si="6"/>
        <v>15</v>
      </c>
      <c r="L17" s="87">
        <f t="shared" si="8"/>
        <v>28</v>
      </c>
      <c r="M17" s="87">
        <f t="shared" si="8"/>
        <v>14</v>
      </c>
      <c r="N17" s="87">
        <f t="shared" si="9"/>
        <v>42</v>
      </c>
      <c r="R17" s="31" t="s">
        <v>181</v>
      </c>
      <c r="T17" s="89">
        <v>20</v>
      </c>
      <c r="U17" s="89">
        <v>7</v>
      </c>
      <c r="V17" s="87">
        <f t="shared" si="10"/>
        <v>27</v>
      </c>
      <c r="X17" s="89">
        <v>8</v>
      </c>
      <c r="Y17" s="89">
        <v>7</v>
      </c>
      <c r="Z17" s="87">
        <f t="shared" si="11"/>
        <v>15</v>
      </c>
    </row>
    <row r="18" spans="2:26" ht="15.75" customHeight="1" thickBot="1">
      <c r="B18" s="65" t="s">
        <v>61</v>
      </c>
      <c r="C18" s="65"/>
      <c r="D18" s="86">
        <f>'[1]前回との比較'!E30+'感染経路別、年齢・国籍別'!T18</f>
        <v>265</v>
      </c>
      <c r="E18" s="86">
        <f>'[1]前回との比較'!G30+'感染経路別、年齢・国籍別'!U18</f>
        <v>26</v>
      </c>
      <c r="F18" s="87">
        <f t="shared" si="7"/>
        <v>291</v>
      </c>
      <c r="G18" s="65"/>
      <c r="H18" s="86">
        <f>'[1]前回との比較'!L30+'感染経路別、年齢・国籍別'!X18</f>
        <v>147</v>
      </c>
      <c r="I18" s="86">
        <f>'[1]前回との比較'!N30+'感染経路別、年齢・国籍別'!Y18</f>
        <v>71</v>
      </c>
      <c r="J18" s="87">
        <f t="shared" si="6"/>
        <v>218</v>
      </c>
      <c r="K18" s="65"/>
      <c r="L18" s="87">
        <f t="shared" si="8"/>
        <v>412</v>
      </c>
      <c r="M18" s="87">
        <f t="shared" si="8"/>
        <v>97</v>
      </c>
      <c r="N18" s="87">
        <f t="shared" si="9"/>
        <v>509</v>
      </c>
      <c r="O18" s="65"/>
      <c r="R18" s="65" t="s">
        <v>61</v>
      </c>
      <c r="S18" s="65"/>
      <c r="T18" s="97">
        <v>254</v>
      </c>
      <c r="U18" s="97">
        <v>26</v>
      </c>
      <c r="V18" s="87">
        <f t="shared" si="10"/>
        <v>280</v>
      </c>
      <c r="W18" s="65"/>
      <c r="X18" s="97">
        <v>144</v>
      </c>
      <c r="Y18" s="97">
        <v>69</v>
      </c>
      <c r="Z18" s="87">
        <f t="shared" si="11"/>
        <v>213</v>
      </c>
    </row>
    <row r="19" spans="2:15" ht="15.75" customHeight="1" thickBot="1">
      <c r="B19" s="94" t="s">
        <v>170</v>
      </c>
      <c r="C19" s="94"/>
      <c r="D19" s="95">
        <f>SUM(D13:D18)</f>
        <v>1265</v>
      </c>
      <c r="E19" s="95">
        <f>SUM(E13:E18)</f>
        <v>102</v>
      </c>
      <c r="F19" s="95">
        <f>SUM(F13:F18)</f>
        <v>1367</v>
      </c>
      <c r="G19" s="95"/>
      <c r="H19" s="95">
        <f>SUM(H13:H18)</f>
        <v>334</v>
      </c>
      <c r="I19" s="95">
        <f>SUM(I13:I18)</f>
        <v>160</v>
      </c>
      <c r="J19" s="95">
        <f>SUM(J13:J18)</f>
        <v>494</v>
      </c>
      <c r="K19" s="95"/>
      <c r="L19" s="95">
        <f>SUM(L13:L18)</f>
        <v>1599</v>
      </c>
      <c r="M19" s="95">
        <f>SUM(M13:M18)</f>
        <v>262</v>
      </c>
      <c r="N19" s="95">
        <f>SUM(N13:N18)</f>
        <v>1861</v>
      </c>
      <c r="O19" s="93"/>
    </row>
    <row r="20" spans="2:15" ht="15.75" customHeight="1" thickBot="1">
      <c r="B20" s="94" t="s">
        <v>182</v>
      </c>
      <c r="C20" s="94"/>
      <c r="D20" s="95">
        <v>634</v>
      </c>
      <c r="E20" s="95">
        <v>8</v>
      </c>
      <c r="F20" s="94">
        <f>SUM(D20:E20)</f>
        <v>642</v>
      </c>
      <c r="G20" s="94"/>
      <c r="H20" s="96" t="s">
        <v>171</v>
      </c>
      <c r="I20" s="96" t="s">
        <v>171</v>
      </c>
      <c r="J20" s="96" t="s">
        <v>171</v>
      </c>
      <c r="K20" s="94"/>
      <c r="L20" s="95">
        <f>D20</f>
        <v>634</v>
      </c>
      <c r="M20" s="95">
        <f>E20</f>
        <v>8</v>
      </c>
      <c r="N20" s="95">
        <f>SUM(L20:M20)</f>
        <v>642</v>
      </c>
      <c r="O20" s="93"/>
    </row>
    <row r="21" spans="1:15" ht="15.75" customHeight="1" thickBot="1">
      <c r="A21" s="77"/>
      <c r="B21" s="77" t="s">
        <v>173</v>
      </c>
      <c r="C21" s="77"/>
      <c r="D21" s="77">
        <f>SUM(D19:D20)</f>
        <v>1899</v>
      </c>
      <c r="E21" s="77">
        <f>SUM(E19:E20)</f>
        <v>110</v>
      </c>
      <c r="F21" s="77">
        <f>SUM(F19:F20)</f>
        <v>2009</v>
      </c>
      <c r="G21" s="77"/>
      <c r="H21" s="77">
        <f>SUM(H19:H20)</f>
        <v>334</v>
      </c>
      <c r="I21" s="77">
        <f>SUM(I19:I20)</f>
        <v>160</v>
      </c>
      <c r="J21" s="77">
        <f>SUM(J19:J20)</f>
        <v>494</v>
      </c>
      <c r="K21" s="77"/>
      <c r="L21" s="77">
        <f>SUM(L19:L20)</f>
        <v>2233</v>
      </c>
      <c r="M21" s="77">
        <f>SUM(M19:M20)</f>
        <v>270</v>
      </c>
      <c r="N21" s="77">
        <f>SUM(N19:N20)</f>
        <v>2503</v>
      </c>
      <c r="O21" s="65"/>
    </row>
    <row r="22" ht="14.25" thickTop="1">
      <c r="A22" s="31" t="s">
        <v>166</v>
      </c>
    </row>
    <row r="23" ht="13.5" customHeight="1">
      <c r="A23" s="31" t="s">
        <v>167</v>
      </c>
    </row>
    <row r="24" spans="1:15" ht="13.5" customHeight="1">
      <c r="A24" s="98" t="s">
        <v>174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8"/>
    </row>
    <row r="25" spans="1:15" ht="13.5" customHeight="1">
      <c r="A25" s="98" t="s">
        <v>175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8"/>
    </row>
    <row r="26" spans="1:15" ht="13.5">
      <c r="A26" s="99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1:13" ht="13.5">
      <c r="A27" s="100" t="s">
        <v>176</v>
      </c>
      <c r="B27" s="101"/>
      <c r="D27" s="102"/>
      <c r="E27" s="103" t="s">
        <v>177</v>
      </c>
      <c r="F27" s="101"/>
      <c r="G27" s="104"/>
      <c r="H27" s="105"/>
      <c r="I27" s="106"/>
      <c r="J27" s="107"/>
      <c r="K27" s="108"/>
      <c r="L27" s="1"/>
      <c r="M27" s="109"/>
    </row>
    <row r="28" spans="1:13" ht="13.5">
      <c r="A28" s="100" t="s">
        <v>178</v>
      </c>
      <c r="B28" s="110"/>
      <c r="C28" s="111"/>
      <c r="D28" s="102"/>
      <c r="E28" s="100"/>
      <c r="F28" s="110"/>
      <c r="G28" s="111"/>
      <c r="H28" s="112"/>
      <c r="I28" s="100"/>
      <c r="J28" s="107"/>
      <c r="K28" s="108"/>
      <c r="L28" s="2"/>
      <c r="M28" s="113"/>
    </row>
    <row r="29" spans="1:13" ht="13.5">
      <c r="A29" s="100" t="s">
        <v>179</v>
      </c>
      <c r="B29" s="110"/>
      <c r="C29" s="111"/>
      <c r="D29" s="102"/>
      <c r="E29" s="100"/>
      <c r="F29" s="110"/>
      <c r="G29" s="111"/>
      <c r="H29" s="112"/>
      <c r="I29" s="100"/>
      <c r="J29" s="107"/>
      <c r="K29" s="108"/>
      <c r="L29" s="2"/>
      <c r="M29" s="113"/>
    </row>
    <row r="30" spans="1:10" ht="13.5">
      <c r="A30" s="106"/>
      <c r="B30" s="106"/>
      <c r="C30" s="106"/>
      <c r="D30" s="106"/>
      <c r="E30" s="106"/>
      <c r="F30" s="106"/>
      <c r="G30" s="106"/>
      <c r="H30" s="106"/>
      <c r="I30" s="106"/>
      <c r="J30" s="106"/>
    </row>
  </sheetData>
  <sheetProtection/>
  <printOptions horizontalCentered="1"/>
  <pageMargins left="0.5118110236220472" right="0.3937007874015748" top="0.984251968503937" bottom="0.984251968503937" header="0.5118110236220472" footer="0.5118110236220472"/>
  <pageSetup horizontalDpi="200" verticalDpi="2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0.09765625" style="31" customWidth="1"/>
    <col min="2" max="2" width="5.59765625" style="31" customWidth="1"/>
    <col min="3" max="3" width="9" style="31" customWidth="1"/>
    <col min="4" max="7" width="7.09765625" style="114" customWidth="1"/>
    <col min="8" max="8" width="3.59765625" style="114" customWidth="1"/>
    <col min="9" max="12" width="7.09765625" style="114" customWidth="1"/>
    <col min="13" max="13" width="3.59765625" style="114" customWidth="1"/>
    <col min="14" max="17" width="7.09765625" style="114" customWidth="1"/>
    <col min="18" max="16384" width="9" style="31" customWidth="1"/>
  </cols>
  <sheetData>
    <row r="1" ht="13.5">
      <c r="A1" s="31" t="s">
        <v>183</v>
      </c>
    </row>
    <row r="2" ht="14.25" thickBot="1">
      <c r="F2" s="114" t="s">
        <v>184</v>
      </c>
    </row>
    <row r="3" spans="1:17" ht="14.25" thickTop="1">
      <c r="A3" s="115" t="s">
        <v>149</v>
      </c>
      <c r="B3" s="115"/>
      <c r="C3" s="115"/>
      <c r="D3" s="116" t="s">
        <v>185</v>
      </c>
      <c r="E3" s="116"/>
      <c r="F3" s="116"/>
      <c r="G3" s="116"/>
      <c r="H3" s="117"/>
      <c r="I3" s="116" t="s">
        <v>186</v>
      </c>
      <c r="J3" s="116"/>
      <c r="K3" s="116"/>
      <c r="L3" s="116"/>
      <c r="M3" s="117"/>
      <c r="N3" s="116" t="s">
        <v>152</v>
      </c>
      <c r="O3" s="116"/>
      <c r="P3" s="116"/>
      <c r="Q3" s="116"/>
    </row>
    <row r="4" spans="1:17" ht="14.25" thickBot="1">
      <c r="A4" s="118"/>
      <c r="B4" s="118" t="s">
        <v>155</v>
      </c>
      <c r="C4" s="118" t="s">
        <v>156</v>
      </c>
      <c r="D4" s="119" t="s">
        <v>59</v>
      </c>
      <c r="E4" s="119" t="s">
        <v>60</v>
      </c>
      <c r="F4" s="119" t="s">
        <v>61</v>
      </c>
      <c r="G4" s="119" t="s">
        <v>62</v>
      </c>
      <c r="H4" s="119"/>
      <c r="I4" s="119" t="s">
        <v>59</v>
      </c>
      <c r="J4" s="119" t="s">
        <v>60</v>
      </c>
      <c r="K4" s="119" t="s">
        <v>61</v>
      </c>
      <c r="L4" s="119" t="s">
        <v>62</v>
      </c>
      <c r="M4" s="119"/>
      <c r="N4" s="119" t="s">
        <v>59</v>
      </c>
      <c r="O4" s="119" t="s">
        <v>60</v>
      </c>
      <c r="P4" s="119" t="s">
        <v>61</v>
      </c>
      <c r="Q4" s="119" t="s">
        <v>62</v>
      </c>
    </row>
    <row r="5" spans="1:17" ht="15" thickBot="1" thickTop="1">
      <c r="A5" s="31" t="s">
        <v>159</v>
      </c>
      <c r="B5" s="120" t="s">
        <v>152</v>
      </c>
      <c r="C5" s="120"/>
      <c r="D5" s="121">
        <f>SUM(D6:D12)</f>
        <v>1467</v>
      </c>
      <c r="E5" s="121">
        <f>SUM(E6:E12)</f>
        <v>488</v>
      </c>
      <c r="F5" s="121">
        <f>SUM(F6:F12)</f>
        <v>437</v>
      </c>
      <c r="G5" s="121">
        <f>SUM(G6:G12)</f>
        <v>2392</v>
      </c>
      <c r="H5" s="121"/>
      <c r="I5" s="121">
        <f>SUM(I6:I12)</f>
        <v>343</v>
      </c>
      <c r="J5" s="121">
        <f>SUM(J6:J12)</f>
        <v>407</v>
      </c>
      <c r="K5" s="121">
        <f>SUM(K6:K12)</f>
        <v>560</v>
      </c>
      <c r="L5" s="121">
        <f>SUM(L6:L12)</f>
        <v>1310</v>
      </c>
      <c r="M5" s="121"/>
      <c r="N5" s="121">
        <f>SUM(N6:N12)</f>
        <v>1810</v>
      </c>
      <c r="O5" s="121">
        <f>SUM(O6:O12)</f>
        <v>895</v>
      </c>
      <c r="P5" s="121">
        <f>SUM(P6:P12)</f>
        <v>997</v>
      </c>
      <c r="Q5" s="121">
        <f>SUM(Q6:Q12)</f>
        <v>3702</v>
      </c>
    </row>
    <row r="6" spans="2:17" ht="13.5">
      <c r="B6" s="31" t="s">
        <v>163</v>
      </c>
      <c r="C6" s="31" t="s">
        <v>51</v>
      </c>
      <c r="D6" s="122">
        <f aca="true" t="shared" si="0" ref="D6:F12">D27+D46</f>
        <v>11</v>
      </c>
      <c r="E6" s="122">
        <f t="shared" si="0"/>
        <v>2</v>
      </c>
      <c r="F6" s="122">
        <f t="shared" si="0"/>
        <v>0</v>
      </c>
      <c r="G6" s="114">
        <f aca="true" t="shared" si="1" ref="G6:G12">SUM(D6:F6)</f>
        <v>13</v>
      </c>
      <c r="I6" s="122">
        <f aca="true" t="shared" si="2" ref="I6:K12">I27+I46</f>
        <v>8</v>
      </c>
      <c r="J6" s="122">
        <f t="shared" si="2"/>
        <v>4</v>
      </c>
      <c r="K6" s="122">
        <f t="shared" si="2"/>
        <v>1</v>
      </c>
      <c r="L6" s="114">
        <f aca="true" t="shared" si="3" ref="L6:L12">SUM(I6:K6)</f>
        <v>13</v>
      </c>
      <c r="N6" s="114">
        <f aca="true" t="shared" si="4" ref="N6:P12">D6+I6</f>
        <v>19</v>
      </c>
      <c r="O6" s="114">
        <f t="shared" si="4"/>
        <v>6</v>
      </c>
      <c r="P6" s="114">
        <f t="shared" si="4"/>
        <v>1</v>
      </c>
      <c r="Q6" s="114">
        <f aca="true" t="shared" si="5" ref="Q6:Q12">SUM(N6:P6)</f>
        <v>26</v>
      </c>
    </row>
    <row r="7" spans="3:17" ht="13.5">
      <c r="C7" s="31" t="s">
        <v>52</v>
      </c>
      <c r="D7" s="122">
        <f t="shared" si="0"/>
        <v>11</v>
      </c>
      <c r="E7" s="122">
        <f t="shared" si="0"/>
        <v>0</v>
      </c>
      <c r="F7" s="122">
        <f t="shared" si="0"/>
        <v>4</v>
      </c>
      <c r="G7" s="114">
        <f t="shared" si="1"/>
        <v>15</v>
      </c>
      <c r="I7" s="122">
        <f t="shared" si="2"/>
        <v>18</v>
      </c>
      <c r="J7" s="122">
        <f t="shared" si="2"/>
        <v>43</v>
      </c>
      <c r="K7" s="122">
        <f t="shared" si="2"/>
        <v>34</v>
      </c>
      <c r="L7" s="114">
        <f t="shared" si="3"/>
        <v>95</v>
      </c>
      <c r="N7" s="114">
        <f t="shared" si="4"/>
        <v>29</v>
      </c>
      <c r="O7" s="114">
        <f t="shared" si="4"/>
        <v>43</v>
      </c>
      <c r="P7" s="114">
        <f t="shared" si="4"/>
        <v>38</v>
      </c>
      <c r="Q7" s="114">
        <f t="shared" si="5"/>
        <v>110</v>
      </c>
    </row>
    <row r="8" spans="3:17" ht="13.5">
      <c r="C8" s="31" t="s">
        <v>53</v>
      </c>
      <c r="D8" s="122">
        <f t="shared" si="0"/>
        <v>504</v>
      </c>
      <c r="E8" s="122">
        <f t="shared" si="0"/>
        <v>119</v>
      </c>
      <c r="F8" s="122">
        <f t="shared" si="0"/>
        <v>113</v>
      </c>
      <c r="G8" s="114">
        <f t="shared" si="1"/>
        <v>736</v>
      </c>
      <c r="I8" s="122">
        <f t="shared" si="2"/>
        <v>175</v>
      </c>
      <c r="J8" s="122">
        <f t="shared" si="2"/>
        <v>292</v>
      </c>
      <c r="K8" s="122">
        <f t="shared" si="2"/>
        <v>401</v>
      </c>
      <c r="L8" s="114">
        <f t="shared" si="3"/>
        <v>868</v>
      </c>
      <c r="N8" s="114">
        <f t="shared" si="4"/>
        <v>679</v>
      </c>
      <c r="O8" s="114">
        <f t="shared" si="4"/>
        <v>411</v>
      </c>
      <c r="P8" s="114">
        <f t="shared" si="4"/>
        <v>514</v>
      </c>
      <c r="Q8" s="114">
        <f t="shared" si="5"/>
        <v>1604</v>
      </c>
    </row>
    <row r="9" spans="3:17" ht="13.5">
      <c r="C9" s="31" t="s">
        <v>54</v>
      </c>
      <c r="D9" s="122">
        <f t="shared" si="0"/>
        <v>443</v>
      </c>
      <c r="E9" s="122">
        <f t="shared" si="0"/>
        <v>195</v>
      </c>
      <c r="F9" s="122">
        <f t="shared" si="0"/>
        <v>162</v>
      </c>
      <c r="G9" s="114">
        <f t="shared" si="1"/>
        <v>800</v>
      </c>
      <c r="I9" s="122">
        <f t="shared" si="2"/>
        <v>78</v>
      </c>
      <c r="J9" s="122">
        <f t="shared" si="2"/>
        <v>52</v>
      </c>
      <c r="K9" s="122">
        <f t="shared" si="2"/>
        <v>110</v>
      </c>
      <c r="L9" s="114">
        <f t="shared" si="3"/>
        <v>240</v>
      </c>
      <c r="N9" s="114">
        <f t="shared" si="4"/>
        <v>521</v>
      </c>
      <c r="O9" s="114">
        <f t="shared" si="4"/>
        <v>247</v>
      </c>
      <c r="P9" s="114">
        <f t="shared" si="4"/>
        <v>272</v>
      </c>
      <c r="Q9" s="114">
        <f t="shared" si="5"/>
        <v>1040</v>
      </c>
    </row>
    <row r="10" spans="3:17" ht="13.5">
      <c r="C10" s="31" t="s">
        <v>55</v>
      </c>
      <c r="D10" s="122">
        <f t="shared" si="0"/>
        <v>289</v>
      </c>
      <c r="E10" s="122">
        <f t="shared" si="0"/>
        <v>108</v>
      </c>
      <c r="F10" s="122">
        <f t="shared" si="0"/>
        <v>86</v>
      </c>
      <c r="G10" s="114">
        <f t="shared" si="1"/>
        <v>483</v>
      </c>
      <c r="I10" s="122">
        <f t="shared" si="2"/>
        <v>23</v>
      </c>
      <c r="J10" s="122">
        <f t="shared" si="2"/>
        <v>11</v>
      </c>
      <c r="K10" s="122">
        <f t="shared" si="2"/>
        <v>10</v>
      </c>
      <c r="L10" s="114">
        <f t="shared" si="3"/>
        <v>44</v>
      </c>
      <c r="N10" s="114">
        <f t="shared" si="4"/>
        <v>312</v>
      </c>
      <c r="O10" s="114">
        <f t="shared" si="4"/>
        <v>119</v>
      </c>
      <c r="P10" s="114">
        <f t="shared" si="4"/>
        <v>96</v>
      </c>
      <c r="Q10" s="114">
        <f t="shared" si="5"/>
        <v>527</v>
      </c>
    </row>
    <row r="11" spans="3:17" ht="13.5">
      <c r="C11" s="31" t="s">
        <v>56</v>
      </c>
      <c r="D11" s="122">
        <f t="shared" si="0"/>
        <v>209</v>
      </c>
      <c r="E11" s="122">
        <f t="shared" si="0"/>
        <v>63</v>
      </c>
      <c r="F11" s="122">
        <f t="shared" si="0"/>
        <v>70</v>
      </c>
      <c r="G11" s="114">
        <f t="shared" si="1"/>
        <v>342</v>
      </c>
      <c r="I11" s="122">
        <f t="shared" si="2"/>
        <v>41</v>
      </c>
      <c r="J11" s="122">
        <f t="shared" si="2"/>
        <v>1</v>
      </c>
      <c r="K11" s="122">
        <f t="shared" si="2"/>
        <v>3</v>
      </c>
      <c r="L11" s="114">
        <f t="shared" si="3"/>
        <v>45</v>
      </c>
      <c r="N11" s="114">
        <f t="shared" si="4"/>
        <v>250</v>
      </c>
      <c r="O11" s="114">
        <f t="shared" si="4"/>
        <v>64</v>
      </c>
      <c r="P11" s="114">
        <f t="shared" si="4"/>
        <v>73</v>
      </c>
      <c r="Q11" s="114">
        <f t="shared" si="5"/>
        <v>387</v>
      </c>
    </row>
    <row r="12" spans="3:17" ht="14.25" thickBot="1">
      <c r="C12" s="31" t="s">
        <v>61</v>
      </c>
      <c r="D12" s="122">
        <f t="shared" si="0"/>
        <v>0</v>
      </c>
      <c r="E12" s="122">
        <f t="shared" si="0"/>
        <v>1</v>
      </c>
      <c r="F12" s="122">
        <f t="shared" si="0"/>
        <v>2</v>
      </c>
      <c r="G12" s="114">
        <f t="shared" si="1"/>
        <v>3</v>
      </c>
      <c r="I12" s="122">
        <f t="shared" si="2"/>
        <v>0</v>
      </c>
      <c r="J12" s="122">
        <f t="shared" si="2"/>
        <v>4</v>
      </c>
      <c r="K12" s="122">
        <f t="shared" si="2"/>
        <v>1</v>
      </c>
      <c r="L12" s="114">
        <f t="shared" si="3"/>
        <v>5</v>
      </c>
      <c r="N12" s="114">
        <f t="shared" si="4"/>
        <v>0</v>
      </c>
      <c r="O12" s="114">
        <f t="shared" si="4"/>
        <v>5</v>
      </c>
      <c r="P12" s="114">
        <f t="shared" si="4"/>
        <v>3</v>
      </c>
      <c r="Q12" s="114">
        <f t="shared" si="5"/>
        <v>8</v>
      </c>
    </row>
    <row r="13" spans="1:17" ht="15" thickBot="1" thickTop="1">
      <c r="A13" s="123" t="s">
        <v>165</v>
      </c>
      <c r="B13" s="120" t="s">
        <v>152</v>
      </c>
      <c r="C13" s="120"/>
      <c r="D13" s="121">
        <f>SUM(D14:D20)</f>
        <v>762</v>
      </c>
      <c r="E13" s="121">
        <f>SUM(E14:E20)</f>
        <v>431</v>
      </c>
      <c r="F13" s="121">
        <f>SUM(F14:F20)</f>
        <v>367</v>
      </c>
      <c r="G13" s="121">
        <f>SUM(G14:G20)</f>
        <v>1560</v>
      </c>
      <c r="H13" s="121"/>
      <c r="I13" s="121">
        <f>SUM(I14:I20)</f>
        <v>71</v>
      </c>
      <c r="J13" s="121">
        <f>SUM(J14:J20)</f>
        <v>89</v>
      </c>
      <c r="K13" s="121">
        <f>SUM(K14:K20)</f>
        <v>94</v>
      </c>
      <c r="L13" s="121">
        <f>SUM(L14:L20)</f>
        <v>254</v>
      </c>
      <c r="M13" s="121"/>
      <c r="N13" s="121">
        <f>SUM(N14:N20)</f>
        <v>833</v>
      </c>
      <c r="O13" s="121">
        <f>SUM(O14:O20)</f>
        <v>520</v>
      </c>
      <c r="P13" s="121">
        <f>SUM(P14:P20)</f>
        <v>461</v>
      </c>
      <c r="Q13" s="121">
        <f>SUM(Q14:Q20)</f>
        <v>1814</v>
      </c>
    </row>
    <row r="14" spans="2:17" ht="13.5">
      <c r="B14" s="31" t="s">
        <v>163</v>
      </c>
      <c r="C14" s="31" t="s">
        <v>51</v>
      </c>
      <c r="D14" s="122">
        <f aca="true" t="shared" si="6" ref="D14:F20">D35+D54</f>
        <v>9</v>
      </c>
      <c r="E14" s="122">
        <f t="shared" si="6"/>
        <v>0</v>
      </c>
      <c r="F14" s="122">
        <f t="shared" si="6"/>
        <v>0</v>
      </c>
      <c r="G14" s="114">
        <f aca="true" t="shared" si="7" ref="G14:G20">SUM(D14:F14)</f>
        <v>9</v>
      </c>
      <c r="I14" s="122">
        <f aca="true" t="shared" si="8" ref="I14:K20">I35+I54</f>
        <v>2</v>
      </c>
      <c r="J14" s="122">
        <f t="shared" si="8"/>
        <v>3</v>
      </c>
      <c r="K14" s="122">
        <f t="shared" si="8"/>
        <v>0</v>
      </c>
      <c r="L14" s="114">
        <f aca="true" t="shared" si="9" ref="L14:L20">SUM(I14:K14)</f>
        <v>5</v>
      </c>
      <c r="N14" s="114">
        <f aca="true" t="shared" si="10" ref="N14:P20">D14+I14</f>
        <v>11</v>
      </c>
      <c r="O14" s="114">
        <f t="shared" si="10"/>
        <v>3</v>
      </c>
      <c r="P14" s="114">
        <f t="shared" si="10"/>
        <v>0</v>
      </c>
      <c r="Q14" s="114">
        <f aca="true" t="shared" si="11" ref="Q14:Q20">SUM(N14:P14)</f>
        <v>14</v>
      </c>
    </row>
    <row r="15" spans="3:17" ht="13.5">
      <c r="C15" s="31" t="s">
        <v>52</v>
      </c>
      <c r="D15" s="122">
        <f t="shared" si="6"/>
        <v>0</v>
      </c>
      <c r="E15" s="122">
        <f t="shared" si="6"/>
        <v>0</v>
      </c>
      <c r="F15" s="122">
        <f t="shared" si="6"/>
        <v>0</v>
      </c>
      <c r="G15" s="114">
        <f t="shared" si="7"/>
        <v>0</v>
      </c>
      <c r="I15" s="122">
        <f t="shared" si="8"/>
        <v>2</v>
      </c>
      <c r="J15" s="122">
        <f t="shared" si="8"/>
        <v>0</v>
      </c>
      <c r="K15" s="122">
        <f t="shared" si="8"/>
        <v>1</v>
      </c>
      <c r="L15" s="114">
        <f t="shared" si="9"/>
        <v>3</v>
      </c>
      <c r="N15" s="114">
        <f t="shared" si="10"/>
        <v>2</v>
      </c>
      <c r="O15" s="114">
        <f t="shared" si="10"/>
        <v>0</v>
      </c>
      <c r="P15" s="114">
        <f t="shared" si="10"/>
        <v>1</v>
      </c>
      <c r="Q15" s="114">
        <f t="shared" si="11"/>
        <v>3</v>
      </c>
    </row>
    <row r="16" spans="3:17" ht="13.5">
      <c r="C16" s="31" t="s">
        <v>53</v>
      </c>
      <c r="D16" s="122">
        <f t="shared" si="6"/>
        <v>80</v>
      </c>
      <c r="E16" s="122">
        <f t="shared" si="6"/>
        <v>64</v>
      </c>
      <c r="F16" s="122">
        <f t="shared" si="6"/>
        <v>47</v>
      </c>
      <c r="G16" s="114">
        <f t="shared" si="7"/>
        <v>191</v>
      </c>
      <c r="I16" s="122">
        <f t="shared" si="8"/>
        <v>16</v>
      </c>
      <c r="J16" s="122">
        <f t="shared" si="8"/>
        <v>34</v>
      </c>
      <c r="K16" s="122">
        <f t="shared" si="8"/>
        <v>45</v>
      </c>
      <c r="L16" s="114">
        <f t="shared" si="9"/>
        <v>95</v>
      </c>
      <c r="N16" s="114">
        <f t="shared" si="10"/>
        <v>96</v>
      </c>
      <c r="O16" s="114">
        <f t="shared" si="10"/>
        <v>98</v>
      </c>
      <c r="P16" s="114">
        <f t="shared" si="10"/>
        <v>92</v>
      </c>
      <c r="Q16" s="114">
        <f t="shared" si="11"/>
        <v>286</v>
      </c>
    </row>
    <row r="17" spans="3:17" ht="13.5">
      <c r="C17" s="31" t="s">
        <v>54</v>
      </c>
      <c r="D17" s="122">
        <f t="shared" si="6"/>
        <v>193</v>
      </c>
      <c r="E17" s="122">
        <f t="shared" si="6"/>
        <v>154</v>
      </c>
      <c r="F17" s="122">
        <f t="shared" si="6"/>
        <v>113</v>
      </c>
      <c r="G17" s="114">
        <f t="shared" si="7"/>
        <v>460</v>
      </c>
      <c r="I17" s="122">
        <f t="shared" si="8"/>
        <v>19</v>
      </c>
      <c r="J17" s="122">
        <f t="shared" si="8"/>
        <v>40</v>
      </c>
      <c r="K17" s="122">
        <f t="shared" si="8"/>
        <v>30</v>
      </c>
      <c r="L17" s="114">
        <f t="shared" si="9"/>
        <v>89</v>
      </c>
      <c r="N17" s="114">
        <f t="shared" si="10"/>
        <v>212</v>
      </c>
      <c r="O17" s="114">
        <f t="shared" si="10"/>
        <v>194</v>
      </c>
      <c r="P17" s="114">
        <f t="shared" si="10"/>
        <v>143</v>
      </c>
      <c r="Q17" s="114">
        <f t="shared" si="11"/>
        <v>549</v>
      </c>
    </row>
    <row r="18" spans="3:17" ht="13.5">
      <c r="C18" s="31" t="s">
        <v>55</v>
      </c>
      <c r="D18" s="122">
        <f t="shared" si="6"/>
        <v>231</v>
      </c>
      <c r="E18" s="122">
        <f t="shared" si="6"/>
        <v>113</v>
      </c>
      <c r="F18" s="122">
        <f t="shared" si="6"/>
        <v>111</v>
      </c>
      <c r="G18" s="114">
        <f t="shared" si="7"/>
        <v>455</v>
      </c>
      <c r="I18" s="122">
        <f t="shared" si="8"/>
        <v>8</v>
      </c>
      <c r="J18" s="122">
        <f t="shared" si="8"/>
        <v>11</v>
      </c>
      <c r="K18" s="122">
        <f t="shared" si="8"/>
        <v>10</v>
      </c>
      <c r="L18" s="114">
        <f t="shared" si="9"/>
        <v>29</v>
      </c>
      <c r="N18" s="114">
        <f t="shared" si="10"/>
        <v>239</v>
      </c>
      <c r="O18" s="114">
        <f t="shared" si="10"/>
        <v>124</v>
      </c>
      <c r="P18" s="114">
        <f t="shared" si="10"/>
        <v>121</v>
      </c>
      <c r="Q18" s="114">
        <f t="shared" si="11"/>
        <v>484</v>
      </c>
    </row>
    <row r="19" spans="3:17" ht="13.5">
      <c r="C19" s="31" t="s">
        <v>56</v>
      </c>
      <c r="D19" s="122">
        <f t="shared" si="6"/>
        <v>249</v>
      </c>
      <c r="E19" s="122">
        <f t="shared" si="6"/>
        <v>100</v>
      </c>
      <c r="F19" s="122">
        <f t="shared" si="6"/>
        <v>96</v>
      </c>
      <c r="G19" s="114">
        <f t="shared" si="7"/>
        <v>445</v>
      </c>
      <c r="I19" s="122">
        <f t="shared" si="8"/>
        <v>24</v>
      </c>
      <c r="J19" s="122">
        <f t="shared" si="8"/>
        <v>1</v>
      </c>
      <c r="K19" s="122">
        <f t="shared" si="8"/>
        <v>8</v>
      </c>
      <c r="L19" s="114">
        <f t="shared" si="9"/>
        <v>33</v>
      </c>
      <c r="N19" s="114">
        <f t="shared" si="10"/>
        <v>273</v>
      </c>
      <c r="O19" s="114">
        <f t="shared" si="10"/>
        <v>101</v>
      </c>
      <c r="P19" s="114">
        <f t="shared" si="10"/>
        <v>104</v>
      </c>
      <c r="Q19" s="114">
        <f t="shared" si="11"/>
        <v>478</v>
      </c>
    </row>
    <row r="20" spans="1:17" ht="14.25" thickBot="1">
      <c r="A20" s="77"/>
      <c r="B20" s="77"/>
      <c r="C20" s="77" t="s">
        <v>61</v>
      </c>
      <c r="D20" s="124">
        <f t="shared" si="6"/>
        <v>0</v>
      </c>
      <c r="E20" s="124">
        <f t="shared" si="6"/>
        <v>0</v>
      </c>
      <c r="F20" s="124">
        <f t="shared" si="6"/>
        <v>0</v>
      </c>
      <c r="G20" s="125">
        <f t="shared" si="7"/>
        <v>0</v>
      </c>
      <c r="H20" s="125"/>
      <c r="I20" s="124">
        <f t="shared" si="8"/>
        <v>0</v>
      </c>
      <c r="J20" s="124">
        <f t="shared" si="8"/>
        <v>0</v>
      </c>
      <c r="K20" s="124">
        <f t="shared" si="8"/>
        <v>0</v>
      </c>
      <c r="L20" s="125">
        <f t="shared" si="9"/>
        <v>0</v>
      </c>
      <c r="M20" s="125"/>
      <c r="N20" s="125">
        <f t="shared" si="10"/>
        <v>0</v>
      </c>
      <c r="O20" s="125">
        <f t="shared" si="10"/>
        <v>0</v>
      </c>
      <c r="P20" s="125">
        <f t="shared" si="10"/>
        <v>0</v>
      </c>
      <c r="Q20" s="125">
        <f t="shared" si="11"/>
        <v>0</v>
      </c>
    </row>
    <row r="21" ht="14.25" thickTop="1"/>
    <row r="22" ht="13.5">
      <c r="A22" s="31" t="s">
        <v>187</v>
      </c>
    </row>
    <row r="23" ht="14.25" thickBot="1">
      <c r="A23" s="31" t="s">
        <v>188</v>
      </c>
    </row>
    <row r="24" spans="1:12" ht="14.25" thickTop="1">
      <c r="A24" s="115" t="s">
        <v>149</v>
      </c>
      <c r="B24" s="115"/>
      <c r="C24" s="115"/>
      <c r="D24" s="116" t="s">
        <v>185</v>
      </c>
      <c r="E24" s="116"/>
      <c r="F24" s="116"/>
      <c r="G24" s="116"/>
      <c r="H24" s="117"/>
      <c r="I24" s="116" t="s">
        <v>186</v>
      </c>
      <c r="J24" s="116"/>
      <c r="K24" s="116"/>
      <c r="L24" s="116"/>
    </row>
    <row r="25" spans="1:12" ht="14.25" thickBot="1">
      <c r="A25" s="118"/>
      <c r="B25" s="118" t="s">
        <v>155</v>
      </c>
      <c r="C25" s="118" t="s">
        <v>156</v>
      </c>
      <c r="D25" s="119" t="s">
        <v>59</v>
      </c>
      <c r="E25" s="119" t="s">
        <v>60</v>
      </c>
      <c r="F25" s="119" t="s">
        <v>61</v>
      </c>
      <c r="G25" s="119" t="s">
        <v>62</v>
      </c>
      <c r="H25" s="119"/>
      <c r="I25" s="119" t="s">
        <v>59</v>
      </c>
      <c r="J25" s="119" t="s">
        <v>60</v>
      </c>
      <c r="K25" s="119" t="s">
        <v>61</v>
      </c>
      <c r="L25" s="119" t="s">
        <v>62</v>
      </c>
    </row>
    <row r="26" spans="1:12" ht="15" thickBot="1" thickTop="1">
      <c r="A26" s="31" t="s">
        <v>159</v>
      </c>
      <c r="B26" s="120" t="s">
        <v>152</v>
      </c>
      <c r="C26" s="120"/>
      <c r="D26" s="121">
        <f>SUM(D27:D33)</f>
        <v>55</v>
      </c>
      <c r="E26" s="121">
        <f>SUM(E27:E33)</f>
        <v>9</v>
      </c>
      <c r="F26" s="121">
        <f>SUM(F27:F33)</f>
        <v>15</v>
      </c>
      <c r="G26" s="121">
        <f>SUM(G27:G33)</f>
        <v>79</v>
      </c>
      <c r="H26" s="121"/>
      <c r="I26" s="121">
        <f>SUM(I27:I33)</f>
        <v>1</v>
      </c>
      <c r="J26" s="121">
        <f>SUM(J27:J33)</f>
        <v>2</v>
      </c>
      <c r="K26" s="121">
        <f>SUM(K27:K33)</f>
        <v>6</v>
      </c>
      <c r="L26" s="121">
        <f>SUM(L27:L33)</f>
        <v>9</v>
      </c>
    </row>
    <row r="27" spans="2:12" ht="13.5">
      <c r="B27" s="31" t="s">
        <v>163</v>
      </c>
      <c r="C27" s="31" t="s">
        <v>51</v>
      </c>
      <c r="D27" s="126">
        <v>1</v>
      </c>
      <c r="E27" s="126">
        <v>0</v>
      </c>
      <c r="F27" s="126">
        <v>0</v>
      </c>
      <c r="G27" s="114">
        <f aca="true" t="shared" si="12" ref="G27:G33">SUM(D27:F27)</f>
        <v>1</v>
      </c>
      <c r="I27" s="126">
        <v>0</v>
      </c>
      <c r="J27" s="126">
        <v>0</v>
      </c>
      <c r="K27" s="126">
        <v>0</v>
      </c>
      <c r="L27" s="114">
        <f aca="true" t="shared" si="13" ref="L27:L33">SUM(I27:K27)</f>
        <v>0</v>
      </c>
    </row>
    <row r="28" spans="3:12" ht="13.5">
      <c r="C28" s="31" t="s">
        <v>52</v>
      </c>
      <c r="D28" s="126">
        <v>0</v>
      </c>
      <c r="E28" s="126">
        <v>0</v>
      </c>
      <c r="F28" s="126">
        <v>0</v>
      </c>
      <c r="G28" s="114">
        <f t="shared" si="12"/>
        <v>0</v>
      </c>
      <c r="I28" s="126">
        <v>0</v>
      </c>
      <c r="J28" s="126">
        <v>0</v>
      </c>
      <c r="K28" s="126">
        <v>0</v>
      </c>
      <c r="L28" s="114">
        <f t="shared" si="13"/>
        <v>0</v>
      </c>
    </row>
    <row r="29" spans="3:12" ht="13.5">
      <c r="C29" s="31" t="s">
        <v>53</v>
      </c>
      <c r="D29" s="126">
        <v>23</v>
      </c>
      <c r="E29" s="126">
        <v>2</v>
      </c>
      <c r="F29" s="126">
        <v>1</v>
      </c>
      <c r="G29" s="114">
        <f t="shared" si="12"/>
        <v>26</v>
      </c>
      <c r="I29" s="126">
        <v>1</v>
      </c>
      <c r="J29" s="126">
        <v>1</v>
      </c>
      <c r="K29" s="126">
        <v>4</v>
      </c>
      <c r="L29" s="114">
        <f t="shared" si="13"/>
        <v>6</v>
      </c>
    </row>
    <row r="30" spans="3:12" ht="13.5">
      <c r="C30" s="31" t="s">
        <v>54</v>
      </c>
      <c r="D30" s="126">
        <v>21</v>
      </c>
      <c r="E30" s="126">
        <v>3</v>
      </c>
      <c r="F30" s="126">
        <v>8</v>
      </c>
      <c r="G30" s="114">
        <f t="shared" si="12"/>
        <v>32</v>
      </c>
      <c r="I30" s="126">
        <v>0</v>
      </c>
      <c r="J30" s="126">
        <v>1</v>
      </c>
      <c r="K30" s="126">
        <v>1</v>
      </c>
      <c r="L30" s="114">
        <f t="shared" si="13"/>
        <v>2</v>
      </c>
    </row>
    <row r="31" spans="3:12" ht="13.5">
      <c r="C31" s="31" t="s">
        <v>55</v>
      </c>
      <c r="D31" s="126">
        <v>5</v>
      </c>
      <c r="E31" s="126">
        <v>2</v>
      </c>
      <c r="F31" s="126">
        <v>5</v>
      </c>
      <c r="G31" s="114">
        <f t="shared" si="12"/>
        <v>12</v>
      </c>
      <c r="I31" s="126">
        <v>0</v>
      </c>
      <c r="J31" s="126">
        <v>0</v>
      </c>
      <c r="K31" s="126">
        <v>0</v>
      </c>
      <c r="L31" s="114">
        <f t="shared" si="13"/>
        <v>0</v>
      </c>
    </row>
    <row r="32" spans="3:12" ht="13.5">
      <c r="C32" s="31" t="s">
        <v>56</v>
      </c>
      <c r="D32" s="126">
        <v>5</v>
      </c>
      <c r="E32" s="126">
        <v>2</v>
      </c>
      <c r="F32" s="126">
        <v>1</v>
      </c>
      <c r="G32" s="114">
        <f t="shared" si="12"/>
        <v>8</v>
      </c>
      <c r="I32" s="126">
        <v>0</v>
      </c>
      <c r="J32" s="126">
        <v>0</v>
      </c>
      <c r="K32" s="126">
        <v>1</v>
      </c>
      <c r="L32" s="114">
        <f t="shared" si="13"/>
        <v>1</v>
      </c>
    </row>
    <row r="33" spans="3:12" ht="14.25" thickBot="1">
      <c r="C33" s="31" t="s">
        <v>61</v>
      </c>
      <c r="D33" s="126">
        <v>0</v>
      </c>
      <c r="E33" s="126">
        <v>0</v>
      </c>
      <c r="F33" s="126">
        <v>0</v>
      </c>
      <c r="G33" s="114">
        <f t="shared" si="12"/>
        <v>0</v>
      </c>
      <c r="I33" s="126">
        <v>0</v>
      </c>
      <c r="J33" s="126">
        <v>0</v>
      </c>
      <c r="K33" s="126">
        <v>0</v>
      </c>
      <c r="L33" s="114">
        <f t="shared" si="13"/>
        <v>0</v>
      </c>
    </row>
    <row r="34" spans="1:12" ht="15" thickBot="1" thickTop="1">
      <c r="A34" s="123" t="s">
        <v>165</v>
      </c>
      <c r="B34" s="120" t="s">
        <v>152</v>
      </c>
      <c r="C34" s="120"/>
      <c r="D34" s="121">
        <f>SUM(D35:D41)</f>
        <v>36</v>
      </c>
      <c r="E34" s="121">
        <f>SUM(E35:E41)</f>
        <v>8</v>
      </c>
      <c r="F34" s="121">
        <f>SUM(F35:F41)</f>
        <v>11</v>
      </c>
      <c r="G34" s="121">
        <f>SUM(G35:G41)</f>
        <v>55</v>
      </c>
      <c r="H34" s="121"/>
      <c r="I34" s="121">
        <f>SUM(I35:I41)</f>
        <v>3</v>
      </c>
      <c r="J34" s="121">
        <f>SUM(J35:J41)</f>
        <v>0</v>
      </c>
      <c r="K34" s="121">
        <f>SUM(K35:K41)</f>
        <v>4</v>
      </c>
      <c r="L34" s="121">
        <f>SUM(L35:L41)</f>
        <v>7</v>
      </c>
    </row>
    <row r="35" spans="2:12" ht="13.5">
      <c r="B35" s="31" t="s">
        <v>163</v>
      </c>
      <c r="C35" s="31" t="s">
        <v>51</v>
      </c>
      <c r="D35" s="126">
        <v>0</v>
      </c>
      <c r="E35" s="126">
        <v>0</v>
      </c>
      <c r="F35" s="126">
        <v>0</v>
      </c>
      <c r="G35" s="114">
        <f aca="true" t="shared" si="14" ref="G35:G41">SUM(D35:F35)</f>
        <v>0</v>
      </c>
      <c r="I35" s="126">
        <v>0</v>
      </c>
      <c r="J35" s="126">
        <v>0</v>
      </c>
      <c r="K35" s="126">
        <v>0</v>
      </c>
      <c r="L35" s="114">
        <f aca="true" t="shared" si="15" ref="L35:L41">SUM(I35:K35)</f>
        <v>0</v>
      </c>
    </row>
    <row r="36" spans="3:12" ht="13.5">
      <c r="C36" s="31" t="s">
        <v>52</v>
      </c>
      <c r="D36" s="126">
        <v>0</v>
      </c>
      <c r="E36" s="126">
        <v>0</v>
      </c>
      <c r="F36" s="126">
        <v>0</v>
      </c>
      <c r="G36" s="114">
        <f t="shared" si="14"/>
        <v>0</v>
      </c>
      <c r="I36" s="126">
        <v>0</v>
      </c>
      <c r="J36" s="126">
        <v>0</v>
      </c>
      <c r="K36" s="126">
        <v>0</v>
      </c>
      <c r="L36" s="114">
        <f t="shared" si="15"/>
        <v>0</v>
      </c>
    </row>
    <row r="37" spans="3:12" ht="13.5">
      <c r="C37" s="31" t="s">
        <v>53</v>
      </c>
      <c r="D37" s="126">
        <v>1</v>
      </c>
      <c r="E37" s="126">
        <v>2</v>
      </c>
      <c r="F37" s="126">
        <v>3</v>
      </c>
      <c r="G37" s="114">
        <f t="shared" si="14"/>
        <v>6</v>
      </c>
      <c r="I37" s="126">
        <v>0</v>
      </c>
      <c r="J37" s="126">
        <v>0</v>
      </c>
      <c r="K37" s="126">
        <v>1</v>
      </c>
      <c r="L37" s="114">
        <f t="shared" si="15"/>
        <v>1</v>
      </c>
    </row>
    <row r="38" spans="3:12" ht="13.5">
      <c r="C38" s="31" t="s">
        <v>54</v>
      </c>
      <c r="D38" s="126">
        <v>10</v>
      </c>
      <c r="E38" s="126">
        <v>3</v>
      </c>
      <c r="F38" s="126">
        <v>1</v>
      </c>
      <c r="G38" s="114">
        <f t="shared" si="14"/>
        <v>14</v>
      </c>
      <c r="I38" s="126">
        <v>0</v>
      </c>
      <c r="J38" s="126">
        <v>0</v>
      </c>
      <c r="K38" s="126">
        <v>2</v>
      </c>
      <c r="L38" s="114">
        <f t="shared" si="15"/>
        <v>2</v>
      </c>
    </row>
    <row r="39" spans="3:12" ht="13.5">
      <c r="C39" s="31" t="s">
        <v>55</v>
      </c>
      <c r="D39" s="126">
        <v>10</v>
      </c>
      <c r="E39" s="126">
        <v>2</v>
      </c>
      <c r="F39" s="126">
        <v>4</v>
      </c>
      <c r="G39" s="114">
        <f t="shared" si="14"/>
        <v>16</v>
      </c>
      <c r="I39" s="126">
        <v>2</v>
      </c>
      <c r="J39" s="126">
        <v>0</v>
      </c>
      <c r="K39" s="126">
        <v>1</v>
      </c>
      <c r="L39" s="114">
        <f t="shared" si="15"/>
        <v>3</v>
      </c>
    </row>
    <row r="40" spans="3:12" ht="13.5">
      <c r="C40" s="31" t="s">
        <v>56</v>
      </c>
      <c r="D40" s="126">
        <v>15</v>
      </c>
      <c r="E40" s="126">
        <v>1</v>
      </c>
      <c r="F40" s="126">
        <v>3</v>
      </c>
      <c r="G40" s="114">
        <f t="shared" si="14"/>
        <v>19</v>
      </c>
      <c r="I40" s="126">
        <v>1</v>
      </c>
      <c r="J40" s="126">
        <v>0</v>
      </c>
      <c r="K40" s="126">
        <v>0</v>
      </c>
      <c r="L40" s="114">
        <f t="shared" si="15"/>
        <v>1</v>
      </c>
    </row>
    <row r="41" spans="1:12" ht="14.25" thickBot="1">
      <c r="A41" s="77"/>
      <c r="B41" s="77"/>
      <c r="C41" s="77" t="s">
        <v>61</v>
      </c>
      <c r="D41" s="127">
        <v>0</v>
      </c>
      <c r="E41" s="127">
        <v>0</v>
      </c>
      <c r="F41" s="127">
        <v>0</v>
      </c>
      <c r="G41" s="125">
        <f t="shared" si="14"/>
        <v>0</v>
      </c>
      <c r="H41" s="125"/>
      <c r="I41" s="127">
        <v>0</v>
      </c>
      <c r="J41" s="127">
        <v>0</v>
      </c>
      <c r="K41" s="127">
        <v>0</v>
      </c>
      <c r="L41" s="125">
        <f t="shared" si="15"/>
        <v>0</v>
      </c>
    </row>
    <row r="42" ht="15" thickBot="1" thickTop="1">
      <c r="A42" s="31" t="s">
        <v>189</v>
      </c>
    </row>
    <row r="43" spans="1:12" ht="14.25" thickTop="1">
      <c r="A43" s="115" t="s">
        <v>149</v>
      </c>
      <c r="B43" s="115"/>
      <c r="C43" s="115"/>
      <c r="D43" s="116" t="s">
        <v>185</v>
      </c>
      <c r="E43" s="116"/>
      <c r="F43" s="116"/>
      <c r="G43" s="116"/>
      <c r="H43" s="117"/>
      <c r="I43" s="116" t="s">
        <v>186</v>
      </c>
      <c r="J43" s="116"/>
      <c r="K43" s="116"/>
      <c r="L43" s="116"/>
    </row>
    <row r="44" spans="1:12" ht="14.25" thickBot="1">
      <c r="A44" s="118"/>
      <c r="B44" s="118" t="s">
        <v>155</v>
      </c>
      <c r="C44" s="118" t="s">
        <v>156</v>
      </c>
      <c r="D44" s="119" t="s">
        <v>59</v>
      </c>
      <c r="E44" s="119" t="s">
        <v>60</v>
      </c>
      <c r="F44" s="119" t="s">
        <v>61</v>
      </c>
      <c r="G44" s="119" t="s">
        <v>62</v>
      </c>
      <c r="H44" s="119"/>
      <c r="I44" s="119" t="s">
        <v>59</v>
      </c>
      <c r="J44" s="119" t="s">
        <v>60</v>
      </c>
      <c r="K44" s="119" t="s">
        <v>61</v>
      </c>
      <c r="L44" s="119" t="s">
        <v>62</v>
      </c>
    </row>
    <row r="45" spans="1:12" ht="15" thickBot="1" thickTop="1">
      <c r="A45" s="31" t="s">
        <v>159</v>
      </c>
      <c r="B45" s="120" t="s">
        <v>152</v>
      </c>
      <c r="C45" s="120"/>
      <c r="D45" s="121">
        <f>SUM(D46:D52)</f>
        <v>1412</v>
      </c>
      <c r="E45" s="121">
        <f>SUM(E46:E52)</f>
        <v>479</v>
      </c>
      <c r="F45" s="121">
        <f>SUM(F46:F52)</f>
        <v>422</v>
      </c>
      <c r="G45" s="121">
        <f>SUM(G46:G52)</f>
        <v>2313</v>
      </c>
      <c r="H45" s="121"/>
      <c r="I45" s="121">
        <f>SUM(I46:I52)</f>
        <v>342</v>
      </c>
      <c r="J45" s="121">
        <f>SUM(J46:J52)</f>
        <v>405</v>
      </c>
      <c r="K45" s="121">
        <f>SUM(K46:K52)</f>
        <v>554</v>
      </c>
      <c r="L45" s="121">
        <f>SUM(L46:L52)</f>
        <v>1301</v>
      </c>
    </row>
    <row r="46" spans="2:12" ht="13.5">
      <c r="B46" s="31" t="s">
        <v>163</v>
      </c>
      <c r="C46" s="31" t="s">
        <v>51</v>
      </c>
      <c r="D46" s="126">
        <v>10</v>
      </c>
      <c r="E46" s="126">
        <v>2</v>
      </c>
      <c r="F46" s="126">
        <v>0</v>
      </c>
      <c r="G46" s="114">
        <f aca="true" t="shared" si="16" ref="G46:G52">SUM(D46:F46)</f>
        <v>12</v>
      </c>
      <c r="I46" s="126">
        <v>8</v>
      </c>
      <c r="J46" s="126">
        <v>4</v>
      </c>
      <c r="K46" s="126">
        <v>1</v>
      </c>
      <c r="L46" s="114">
        <f aca="true" t="shared" si="17" ref="L46:L52">SUM(I46:K46)</f>
        <v>13</v>
      </c>
    </row>
    <row r="47" spans="3:12" ht="13.5">
      <c r="C47" s="31" t="s">
        <v>52</v>
      </c>
      <c r="D47" s="126">
        <v>11</v>
      </c>
      <c r="E47" s="126">
        <v>0</v>
      </c>
      <c r="F47" s="126">
        <v>4</v>
      </c>
      <c r="G47" s="114">
        <f t="shared" si="16"/>
        <v>15</v>
      </c>
      <c r="I47" s="126">
        <v>18</v>
      </c>
      <c r="J47" s="126">
        <v>43</v>
      </c>
      <c r="K47" s="126">
        <v>34</v>
      </c>
      <c r="L47" s="114">
        <f t="shared" si="17"/>
        <v>95</v>
      </c>
    </row>
    <row r="48" spans="3:12" ht="13.5">
      <c r="C48" s="31" t="s">
        <v>53</v>
      </c>
      <c r="D48" s="126">
        <v>481</v>
      </c>
      <c r="E48" s="126">
        <v>117</v>
      </c>
      <c r="F48" s="126">
        <v>112</v>
      </c>
      <c r="G48" s="114">
        <f t="shared" si="16"/>
        <v>710</v>
      </c>
      <c r="I48" s="126">
        <v>174</v>
      </c>
      <c r="J48" s="126">
        <v>291</v>
      </c>
      <c r="K48" s="126">
        <v>397</v>
      </c>
      <c r="L48" s="114">
        <f t="shared" si="17"/>
        <v>862</v>
      </c>
    </row>
    <row r="49" spans="3:12" ht="13.5">
      <c r="C49" s="31" t="s">
        <v>54</v>
      </c>
      <c r="D49" s="126">
        <v>422</v>
      </c>
      <c r="E49" s="126">
        <v>192</v>
      </c>
      <c r="F49" s="126">
        <v>154</v>
      </c>
      <c r="G49" s="114">
        <f t="shared" si="16"/>
        <v>768</v>
      </c>
      <c r="I49" s="126">
        <v>78</v>
      </c>
      <c r="J49" s="126">
        <v>51</v>
      </c>
      <c r="K49" s="126">
        <v>109</v>
      </c>
      <c r="L49" s="114">
        <f t="shared" si="17"/>
        <v>238</v>
      </c>
    </row>
    <row r="50" spans="3:12" ht="13.5">
      <c r="C50" s="31" t="s">
        <v>55</v>
      </c>
      <c r="D50" s="126">
        <v>284</v>
      </c>
      <c r="E50" s="126">
        <v>106</v>
      </c>
      <c r="F50" s="126">
        <v>81</v>
      </c>
      <c r="G50" s="114">
        <f t="shared" si="16"/>
        <v>471</v>
      </c>
      <c r="I50" s="126">
        <v>23</v>
      </c>
      <c r="J50" s="126">
        <v>11</v>
      </c>
      <c r="K50" s="126">
        <v>10</v>
      </c>
      <c r="L50" s="114">
        <f t="shared" si="17"/>
        <v>44</v>
      </c>
    </row>
    <row r="51" spans="3:12" ht="13.5">
      <c r="C51" s="31" t="s">
        <v>56</v>
      </c>
      <c r="D51" s="126">
        <v>204</v>
      </c>
      <c r="E51" s="126">
        <v>61</v>
      </c>
      <c r="F51" s="126">
        <v>69</v>
      </c>
      <c r="G51" s="114">
        <f t="shared" si="16"/>
        <v>334</v>
      </c>
      <c r="I51" s="126">
        <v>41</v>
      </c>
      <c r="J51" s="126">
        <v>1</v>
      </c>
      <c r="K51" s="126">
        <v>2</v>
      </c>
      <c r="L51" s="114">
        <f t="shared" si="17"/>
        <v>44</v>
      </c>
    </row>
    <row r="52" spans="3:12" ht="14.25" thickBot="1">
      <c r="C52" s="31" t="s">
        <v>61</v>
      </c>
      <c r="D52" s="126">
        <v>0</v>
      </c>
      <c r="E52" s="126">
        <v>1</v>
      </c>
      <c r="F52" s="126">
        <v>2</v>
      </c>
      <c r="G52" s="114">
        <f t="shared" si="16"/>
        <v>3</v>
      </c>
      <c r="I52" s="126">
        <v>0</v>
      </c>
      <c r="J52" s="126">
        <v>4</v>
      </c>
      <c r="K52" s="126">
        <v>1</v>
      </c>
      <c r="L52" s="114">
        <f t="shared" si="17"/>
        <v>5</v>
      </c>
    </row>
    <row r="53" spans="1:12" ht="15" thickBot="1" thickTop="1">
      <c r="A53" s="123" t="s">
        <v>165</v>
      </c>
      <c r="B53" s="120" t="s">
        <v>152</v>
      </c>
      <c r="C53" s="120"/>
      <c r="D53" s="121">
        <f>SUM(D54:D60)</f>
        <v>726</v>
      </c>
      <c r="E53" s="121">
        <f>SUM(E54:E60)</f>
        <v>423</v>
      </c>
      <c r="F53" s="121">
        <f>SUM(F54:F60)</f>
        <v>356</v>
      </c>
      <c r="G53" s="121">
        <f>SUM(G54:G60)</f>
        <v>1505</v>
      </c>
      <c r="H53" s="121"/>
      <c r="I53" s="121">
        <f>SUM(I54:I60)</f>
        <v>68</v>
      </c>
      <c r="J53" s="121">
        <f>SUM(J54:J60)</f>
        <v>89</v>
      </c>
      <c r="K53" s="121">
        <f>SUM(K54:K60)</f>
        <v>90</v>
      </c>
      <c r="L53" s="121">
        <f>SUM(L54:L60)</f>
        <v>247</v>
      </c>
    </row>
    <row r="54" spans="2:12" ht="13.5">
      <c r="B54" s="31" t="s">
        <v>163</v>
      </c>
      <c r="C54" s="31" t="s">
        <v>51</v>
      </c>
      <c r="D54" s="126">
        <v>9</v>
      </c>
      <c r="E54" s="126">
        <v>0</v>
      </c>
      <c r="F54" s="126">
        <v>0</v>
      </c>
      <c r="G54" s="114">
        <f aca="true" t="shared" si="18" ref="G54:G60">SUM(D54:F54)</f>
        <v>9</v>
      </c>
      <c r="I54" s="126">
        <v>2</v>
      </c>
      <c r="J54" s="126">
        <v>3</v>
      </c>
      <c r="K54" s="126">
        <v>0</v>
      </c>
      <c r="L54" s="114">
        <f aca="true" t="shared" si="19" ref="L54:L60">SUM(I54:K54)</f>
        <v>5</v>
      </c>
    </row>
    <row r="55" spans="3:12" ht="13.5">
      <c r="C55" s="31" t="s">
        <v>52</v>
      </c>
      <c r="D55" s="126">
        <v>0</v>
      </c>
      <c r="E55" s="126">
        <v>0</v>
      </c>
      <c r="F55" s="126">
        <v>0</v>
      </c>
      <c r="G55" s="114">
        <f t="shared" si="18"/>
        <v>0</v>
      </c>
      <c r="I55" s="126">
        <v>2</v>
      </c>
      <c r="J55" s="126">
        <v>0</v>
      </c>
      <c r="K55" s="126">
        <v>1</v>
      </c>
      <c r="L55" s="114">
        <f t="shared" si="19"/>
        <v>3</v>
      </c>
    </row>
    <row r="56" spans="3:12" ht="13.5">
      <c r="C56" s="31" t="s">
        <v>53</v>
      </c>
      <c r="D56" s="126">
        <v>79</v>
      </c>
      <c r="E56" s="126">
        <v>62</v>
      </c>
      <c r="F56" s="126">
        <v>44</v>
      </c>
      <c r="G56" s="114">
        <f t="shared" si="18"/>
        <v>185</v>
      </c>
      <c r="I56" s="126">
        <v>16</v>
      </c>
      <c r="J56" s="126">
        <v>34</v>
      </c>
      <c r="K56" s="126">
        <v>44</v>
      </c>
      <c r="L56" s="114">
        <f t="shared" si="19"/>
        <v>94</v>
      </c>
    </row>
    <row r="57" spans="3:12" ht="13.5">
      <c r="C57" s="31" t="s">
        <v>54</v>
      </c>
      <c r="D57" s="126">
        <v>183</v>
      </c>
      <c r="E57" s="126">
        <v>151</v>
      </c>
      <c r="F57" s="126">
        <v>112</v>
      </c>
      <c r="G57" s="114">
        <f t="shared" si="18"/>
        <v>446</v>
      </c>
      <c r="I57" s="126">
        <v>19</v>
      </c>
      <c r="J57" s="126">
        <v>40</v>
      </c>
      <c r="K57" s="126">
        <v>28</v>
      </c>
      <c r="L57" s="114">
        <f t="shared" si="19"/>
        <v>87</v>
      </c>
    </row>
    <row r="58" spans="3:12" ht="13.5">
      <c r="C58" s="31" t="s">
        <v>55</v>
      </c>
      <c r="D58" s="126">
        <v>221</v>
      </c>
      <c r="E58" s="126">
        <v>111</v>
      </c>
      <c r="F58" s="126">
        <v>107</v>
      </c>
      <c r="G58" s="114">
        <f t="shared" si="18"/>
        <v>439</v>
      </c>
      <c r="I58" s="126">
        <v>6</v>
      </c>
      <c r="J58" s="126">
        <v>11</v>
      </c>
      <c r="K58" s="126">
        <v>9</v>
      </c>
      <c r="L58" s="114">
        <f t="shared" si="19"/>
        <v>26</v>
      </c>
    </row>
    <row r="59" spans="3:12" ht="13.5">
      <c r="C59" s="31" t="s">
        <v>56</v>
      </c>
      <c r="D59" s="126">
        <v>234</v>
      </c>
      <c r="E59" s="126">
        <v>99</v>
      </c>
      <c r="F59" s="126">
        <v>93</v>
      </c>
      <c r="G59" s="114">
        <f t="shared" si="18"/>
        <v>426</v>
      </c>
      <c r="I59" s="126">
        <v>23</v>
      </c>
      <c r="J59" s="126">
        <v>1</v>
      </c>
      <c r="K59" s="126">
        <v>8</v>
      </c>
      <c r="L59" s="114">
        <f t="shared" si="19"/>
        <v>32</v>
      </c>
    </row>
    <row r="60" spans="1:12" ht="14.25" thickBot="1">
      <c r="A60" s="77"/>
      <c r="B60" s="77"/>
      <c r="C60" s="77" t="s">
        <v>61</v>
      </c>
      <c r="D60" s="127">
        <v>0</v>
      </c>
      <c r="E60" s="127">
        <v>0</v>
      </c>
      <c r="F60" s="127">
        <v>0</v>
      </c>
      <c r="G60" s="125">
        <f t="shared" si="18"/>
        <v>0</v>
      </c>
      <c r="H60" s="125"/>
      <c r="I60" s="127">
        <v>0</v>
      </c>
      <c r="J60" s="127">
        <v>0</v>
      </c>
      <c r="K60" s="127">
        <v>0</v>
      </c>
      <c r="L60" s="125">
        <f t="shared" si="19"/>
        <v>0</v>
      </c>
    </row>
    <row r="61" ht="14.25" thickTop="1"/>
  </sheetData>
  <sheetProtection/>
  <printOptions horizontalCentered="1" verticalCentered="1"/>
  <pageMargins left="0.6299212598425197" right="0.15748031496062992" top="0.984251968503937" bottom="0.984251968503937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5" zoomScaleNormal="75" zoomScalePageLayoutView="0" workbookViewId="0" topLeftCell="A1">
      <selection activeCell="A2" sqref="A2"/>
    </sheetView>
  </sheetViews>
  <sheetFormatPr defaultColWidth="8.796875" defaultRowHeight="14.25"/>
  <cols>
    <col min="1" max="1" width="12" style="31" customWidth="1"/>
    <col min="2" max="2" width="4.19921875" style="128" customWidth="1"/>
    <col min="3" max="3" width="9.69921875" style="31" customWidth="1"/>
    <col min="4" max="4" width="0.203125" style="31" customWidth="1"/>
    <col min="5" max="6" width="10.5" style="31" customWidth="1"/>
    <col min="7" max="7" width="1.59765625" style="31" customWidth="1"/>
    <col min="8" max="8" width="5.59765625" style="129" customWidth="1"/>
    <col min="9" max="9" width="2.8984375" style="129" customWidth="1"/>
    <col min="10" max="10" width="4.5" style="129" customWidth="1"/>
    <col min="11" max="11" width="0.40625" style="31" customWidth="1"/>
    <col min="12" max="13" width="10.5" style="31" customWidth="1"/>
    <col min="14" max="14" width="1.59765625" style="31" customWidth="1"/>
    <col min="15" max="15" width="5.59765625" style="31" customWidth="1"/>
    <col min="16" max="16" width="3.09765625" style="31" customWidth="1"/>
    <col min="17" max="17" width="9" style="131" customWidth="1"/>
    <col min="18" max="16384" width="9" style="31" customWidth="1"/>
  </cols>
  <sheetData>
    <row r="1" spans="1:14" ht="13.5">
      <c r="A1" s="31" t="s">
        <v>190</v>
      </c>
      <c r="I1" s="130"/>
      <c r="L1" s="65"/>
      <c r="N1" s="65"/>
    </row>
    <row r="2" spans="9:16" ht="14.25" thickBot="1">
      <c r="I2" s="130"/>
      <c r="L2" s="65"/>
      <c r="N2" s="65"/>
      <c r="P2" s="65"/>
    </row>
    <row r="3" spans="1:16" ht="15.75" customHeight="1" thickBot="1" thickTop="1">
      <c r="A3" s="115"/>
      <c r="B3" s="132"/>
      <c r="C3" s="115"/>
      <c r="D3" s="115"/>
      <c r="E3" s="133" t="s">
        <v>159</v>
      </c>
      <c r="F3" s="133"/>
      <c r="G3" s="133"/>
      <c r="H3" s="133"/>
      <c r="I3" s="133"/>
      <c r="J3" s="134"/>
      <c r="K3" s="115"/>
      <c r="L3" s="133" t="s">
        <v>165</v>
      </c>
      <c r="M3" s="133"/>
      <c r="N3" s="133"/>
      <c r="O3" s="133"/>
      <c r="P3" s="133"/>
    </row>
    <row r="4" spans="1:16" s="65" customFormat="1" ht="15.75" customHeight="1" thickBot="1">
      <c r="A4" s="118" t="s">
        <v>191</v>
      </c>
      <c r="B4" s="135" t="s">
        <v>65</v>
      </c>
      <c r="C4" s="118"/>
      <c r="D4" s="118" t="s">
        <v>192</v>
      </c>
      <c r="E4" s="118" t="s">
        <v>193</v>
      </c>
      <c r="F4" s="136" t="s">
        <v>194</v>
      </c>
      <c r="G4" s="136"/>
      <c r="H4" s="136"/>
      <c r="I4" s="136"/>
      <c r="J4" s="137"/>
      <c r="K4" s="118" t="s">
        <v>192</v>
      </c>
      <c r="L4" s="118" t="s">
        <v>193</v>
      </c>
      <c r="M4" s="136" t="s">
        <v>194</v>
      </c>
      <c r="N4" s="136"/>
      <c r="O4" s="136"/>
      <c r="P4" s="136"/>
    </row>
    <row r="5" spans="1:16" ht="15.75" customHeight="1" thickBot="1" thickTop="1">
      <c r="A5" s="120" t="s">
        <v>66</v>
      </c>
      <c r="B5" s="138">
        <v>1</v>
      </c>
      <c r="C5" s="120" t="s">
        <v>66</v>
      </c>
      <c r="D5" s="120">
        <v>28</v>
      </c>
      <c r="E5" s="139">
        <v>0</v>
      </c>
      <c r="F5" s="140">
        <f aca="true" t="shared" si="0" ref="F5:F36">D5+E5</f>
        <v>28</v>
      </c>
      <c r="G5" s="141" t="s">
        <v>58</v>
      </c>
      <c r="H5" s="142">
        <f>F5/F59*100</f>
        <v>0.7380073800738007</v>
      </c>
      <c r="I5" s="141" t="s">
        <v>195</v>
      </c>
      <c r="J5" s="141"/>
      <c r="K5" s="141">
        <v>30</v>
      </c>
      <c r="L5" s="139">
        <v>0</v>
      </c>
      <c r="M5" s="140">
        <f aca="true" t="shared" si="1" ref="M5:M36">SUM(K5:L5)</f>
        <v>30</v>
      </c>
      <c r="N5" s="141" t="s">
        <v>58</v>
      </c>
      <c r="O5" s="142">
        <f>M5/M59*100</f>
        <v>1.6120365394948952</v>
      </c>
      <c r="P5" s="141" t="s">
        <v>195</v>
      </c>
    </row>
    <row r="6" spans="1:17" ht="15.75" customHeight="1">
      <c r="A6" s="31" t="s">
        <v>196</v>
      </c>
      <c r="B6" s="128">
        <v>2</v>
      </c>
      <c r="C6" s="31" t="s">
        <v>67</v>
      </c>
      <c r="D6" s="31">
        <v>6</v>
      </c>
      <c r="E6" s="143">
        <v>0</v>
      </c>
      <c r="F6" s="144">
        <f t="shared" si="0"/>
        <v>6</v>
      </c>
      <c r="G6" s="145" t="s">
        <v>58</v>
      </c>
      <c r="H6" s="146">
        <f>F6/F59*100</f>
        <v>0.158144438587243</v>
      </c>
      <c r="I6" s="145" t="s">
        <v>195</v>
      </c>
      <c r="J6" s="147"/>
      <c r="K6" s="147">
        <v>7</v>
      </c>
      <c r="L6" s="143">
        <v>0</v>
      </c>
      <c r="M6" s="144">
        <f t="shared" si="1"/>
        <v>7</v>
      </c>
      <c r="N6" s="145" t="s">
        <v>58</v>
      </c>
      <c r="O6" s="146">
        <f>M6/M59*100</f>
        <v>0.37614185921547555</v>
      </c>
      <c r="P6" s="145" t="s">
        <v>195</v>
      </c>
      <c r="Q6" s="148"/>
    </row>
    <row r="7" spans="2:17" ht="15.75" customHeight="1">
      <c r="B7" s="128">
        <v>3</v>
      </c>
      <c r="C7" s="31" t="s">
        <v>68</v>
      </c>
      <c r="D7" s="31">
        <v>5</v>
      </c>
      <c r="E7" s="143">
        <v>0</v>
      </c>
      <c r="F7" s="144">
        <f t="shared" si="0"/>
        <v>5</v>
      </c>
      <c r="G7" s="145" t="s">
        <v>58</v>
      </c>
      <c r="H7" s="146">
        <f>F7/F59*100</f>
        <v>0.13178703215603585</v>
      </c>
      <c r="I7" s="145" t="s">
        <v>195</v>
      </c>
      <c r="J7" s="147"/>
      <c r="K7" s="147">
        <v>7</v>
      </c>
      <c r="L7" s="143">
        <v>0</v>
      </c>
      <c r="M7" s="144">
        <f t="shared" si="1"/>
        <v>7</v>
      </c>
      <c r="N7" s="145" t="s">
        <v>58</v>
      </c>
      <c r="O7" s="146">
        <f>M7/M59*100</f>
        <v>0.37614185921547555</v>
      </c>
      <c r="P7" s="145" t="s">
        <v>195</v>
      </c>
      <c r="Q7" s="148"/>
    </row>
    <row r="8" spans="2:17" ht="15.75" customHeight="1">
      <c r="B8" s="128">
        <v>4</v>
      </c>
      <c r="C8" s="31" t="s">
        <v>69</v>
      </c>
      <c r="D8" s="31">
        <v>15</v>
      </c>
      <c r="E8" s="143">
        <v>0</v>
      </c>
      <c r="F8" s="144">
        <f t="shared" si="0"/>
        <v>15</v>
      </c>
      <c r="G8" s="145" t="s">
        <v>58</v>
      </c>
      <c r="H8" s="146">
        <f>F8/F59*100</f>
        <v>0.3953610964681075</v>
      </c>
      <c r="I8" s="145" t="s">
        <v>195</v>
      </c>
      <c r="J8" s="147"/>
      <c r="K8" s="147">
        <v>15</v>
      </c>
      <c r="L8" s="143">
        <v>0</v>
      </c>
      <c r="M8" s="144">
        <f t="shared" si="1"/>
        <v>15</v>
      </c>
      <c r="N8" s="145" t="s">
        <v>58</v>
      </c>
      <c r="O8" s="146">
        <f>M8/M59*100</f>
        <v>0.8060182697474476</v>
      </c>
      <c r="P8" s="145" t="s">
        <v>195</v>
      </c>
      <c r="Q8" s="148"/>
    </row>
    <row r="9" spans="2:17" ht="15.75" customHeight="1">
      <c r="B9" s="128">
        <v>5</v>
      </c>
      <c r="C9" s="31" t="s">
        <v>70</v>
      </c>
      <c r="D9" s="31">
        <v>4</v>
      </c>
      <c r="E9" s="143">
        <v>0</v>
      </c>
      <c r="F9" s="144">
        <f t="shared" si="0"/>
        <v>4</v>
      </c>
      <c r="G9" s="145" t="s">
        <v>58</v>
      </c>
      <c r="H9" s="146">
        <f>F9/F59*100</f>
        <v>0.10542962572482868</v>
      </c>
      <c r="I9" s="145" t="s">
        <v>195</v>
      </c>
      <c r="J9" s="147"/>
      <c r="K9" s="147">
        <v>4</v>
      </c>
      <c r="L9" s="143">
        <v>0</v>
      </c>
      <c r="M9" s="144">
        <f t="shared" si="1"/>
        <v>4</v>
      </c>
      <c r="N9" s="145" t="s">
        <v>58</v>
      </c>
      <c r="O9" s="146">
        <f>M9/M59*100</f>
        <v>0.21493820526598603</v>
      </c>
      <c r="P9" s="145" t="s">
        <v>195</v>
      </c>
      <c r="Q9" s="148"/>
    </row>
    <row r="10" spans="2:17" ht="15.75" customHeight="1">
      <c r="B10" s="128">
        <v>6</v>
      </c>
      <c r="C10" s="31" t="s">
        <v>71</v>
      </c>
      <c r="D10" s="31">
        <v>4</v>
      </c>
      <c r="E10" s="143">
        <v>0</v>
      </c>
      <c r="F10" s="144">
        <f t="shared" si="0"/>
        <v>4</v>
      </c>
      <c r="G10" s="145" t="s">
        <v>58</v>
      </c>
      <c r="H10" s="146">
        <f>F10/F59*100</f>
        <v>0.10542962572482868</v>
      </c>
      <c r="I10" s="145" t="s">
        <v>195</v>
      </c>
      <c r="J10" s="147"/>
      <c r="K10" s="147">
        <v>6</v>
      </c>
      <c r="L10" s="143">
        <v>0</v>
      </c>
      <c r="M10" s="144">
        <f t="shared" si="1"/>
        <v>6</v>
      </c>
      <c r="N10" s="145" t="s">
        <v>58</v>
      </c>
      <c r="O10" s="146">
        <f>M10/M59*100</f>
        <v>0.32240730789897903</v>
      </c>
      <c r="P10" s="145" t="s">
        <v>195</v>
      </c>
      <c r="Q10" s="148"/>
    </row>
    <row r="11" spans="2:17" ht="15.75" customHeight="1">
      <c r="B11" s="128">
        <v>7</v>
      </c>
      <c r="C11" s="31" t="s">
        <v>72</v>
      </c>
      <c r="D11" s="31">
        <v>18</v>
      </c>
      <c r="E11" s="143">
        <v>1</v>
      </c>
      <c r="F11" s="144">
        <f t="shared" si="0"/>
        <v>19</v>
      </c>
      <c r="G11" s="145" t="s">
        <v>58</v>
      </c>
      <c r="H11" s="146">
        <f>F11/F59*100</f>
        <v>0.5007907221929362</v>
      </c>
      <c r="I11" s="145" t="s">
        <v>195</v>
      </c>
      <c r="J11" s="147"/>
      <c r="K11" s="147">
        <v>9</v>
      </c>
      <c r="L11" s="143">
        <v>1</v>
      </c>
      <c r="M11" s="144">
        <f t="shared" si="1"/>
        <v>10</v>
      </c>
      <c r="N11" s="145" t="s">
        <v>58</v>
      </c>
      <c r="O11" s="146">
        <f>M11/M59*100</f>
        <v>0.537345513164965</v>
      </c>
      <c r="P11" s="145" t="s">
        <v>195</v>
      </c>
      <c r="Q11" s="148"/>
    </row>
    <row r="12" spans="3:17" ht="15.75" customHeight="1" thickBot="1">
      <c r="C12" s="149" t="s">
        <v>197</v>
      </c>
      <c r="D12" s="149">
        <v>52</v>
      </c>
      <c r="E12" s="150">
        <f>SUM(E6:E11)</f>
        <v>1</v>
      </c>
      <c r="F12" s="150">
        <f t="shared" si="0"/>
        <v>53</v>
      </c>
      <c r="G12" s="150" t="s">
        <v>58</v>
      </c>
      <c r="H12" s="151">
        <f>F12/F59*100</f>
        <v>1.39694254085398</v>
      </c>
      <c r="I12" s="150" t="s">
        <v>195</v>
      </c>
      <c r="J12" s="150"/>
      <c r="K12" s="150">
        <v>48</v>
      </c>
      <c r="L12" s="150">
        <f>SUM(L6:L11)</f>
        <v>1</v>
      </c>
      <c r="M12" s="150">
        <f t="shared" si="1"/>
        <v>49</v>
      </c>
      <c r="N12" s="152" t="s">
        <v>58</v>
      </c>
      <c r="O12" s="153">
        <f>M12/M59*100</f>
        <v>2.6329930145083287</v>
      </c>
      <c r="P12" s="152" t="s">
        <v>195</v>
      </c>
      <c r="Q12" s="148"/>
    </row>
    <row r="13" spans="1:17" ht="15.75" customHeight="1">
      <c r="A13" s="62" t="s">
        <v>198</v>
      </c>
      <c r="B13" s="154">
        <v>8</v>
      </c>
      <c r="C13" s="62" t="s">
        <v>73</v>
      </c>
      <c r="D13" s="62">
        <v>331</v>
      </c>
      <c r="E13" s="155">
        <v>3</v>
      </c>
      <c r="F13" s="156">
        <f t="shared" si="0"/>
        <v>334</v>
      </c>
      <c r="G13" s="145" t="s">
        <v>58</v>
      </c>
      <c r="H13" s="157">
        <f>F13/F59*100</f>
        <v>8.803373748023194</v>
      </c>
      <c r="I13" s="145" t="s">
        <v>195</v>
      </c>
      <c r="J13" s="145"/>
      <c r="K13" s="145">
        <v>130</v>
      </c>
      <c r="L13" s="143">
        <v>6</v>
      </c>
      <c r="M13" s="156">
        <f t="shared" si="1"/>
        <v>136</v>
      </c>
      <c r="N13" s="145" t="s">
        <v>58</v>
      </c>
      <c r="O13" s="157">
        <f>M13/M59*100</f>
        <v>7.307898979043525</v>
      </c>
      <c r="P13" s="145" t="s">
        <v>195</v>
      </c>
      <c r="Q13" s="148"/>
    </row>
    <row r="14" spans="2:17" ht="15.75" customHeight="1">
      <c r="B14" s="158">
        <v>9</v>
      </c>
      <c r="C14" s="31" t="s">
        <v>74</v>
      </c>
      <c r="D14" s="31">
        <v>84</v>
      </c>
      <c r="E14" s="143">
        <v>1</v>
      </c>
      <c r="F14" s="144">
        <f t="shared" si="0"/>
        <v>85</v>
      </c>
      <c r="G14" s="145" t="s">
        <v>58</v>
      </c>
      <c r="H14" s="146">
        <f>F14/F59*100</f>
        <v>2.2403795466526093</v>
      </c>
      <c r="I14" s="145" t="s">
        <v>195</v>
      </c>
      <c r="J14" s="147"/>
      <c r="K14" s="147">
        <v>60</v>
      </c>
      <c r="L14" s="143">
        <v>2</v>
      </c>
      <c r="M14" s="144">
        <f t="shared" si="1"/>
        <v>62</v>
      </c>
      <c r="N14" s="145" t="s">
        <v>58</v>
      </c>
      <c r="O14" s="146">
        <f>M14/M59*100</f>
        <v>3.3315421816227833</v>
      </c>
      <c r="P14" s="145" t="s">
        <v>195</v>
      </c>
      <c r="Q14" s="148"/>
    </row>
    <row r="15" spans="2:17" ht="15.75" customHeight="1">
      <c r="B15" s="158">
        <v>10</v>
      </c>
      <c r="C15" s="31" t="s">
        <v>75</v>
      </c>
      <c r="D15" s="31">
        <v>64</v>
      </c>
      <c r="E15" s="143">
        <v>2</v>
      </c>
      <c r="F15" s="144">
        <f t="shared" si="0"/>
        <v>66</v>
      </c>
      <c r="G15" s="145" t="s">
        <v>58</v>
      </c>
      <c r="H15" s="146">
        <f>F15/F59*100</f>
        <v>1.7395888244596729</v>
      </c>
      <c r="I15" s="145" t="s">
        <v>195</v>
      </c>
      <c r="J15" s="147"/>
      <c r="K15" s="147">
        <v>38</v>
      </c>
      <c r="L15" s="143">
        <v>1</v>
      </c>
      <c r="M15" s="144">
        <f t="shared" si="1"/>
        <v>39</v>
      </c>
      <c r="N15" s="145" t="s">
        <v>58</v>
      </c>
      <c r="O15" s="146">
        <f>M15/M59*100</f>
        <v>2.0956475013433637</v>
      </c>
      <c r="P15" s="145" t="s">
        <v>195</v>
      </c>
      <c r="Q15" s="148"/>
    </row>
    <row r="16" spans="2:16" ht="15.75" customHeight="1">
      <c r="B16" s="158">
        <v>11</v>
      </c>
      <c r="C16" s="31" t="s">
        <v>76</v>
      </c>
      <c r="D16" s="31">
        <v>171</v>
      </c>
      <c r="E16" s="143">
        <v>4</v>
      </c>
      <c r="F16" s="144">
        <f t="shared" si="0"/>
        <v>175</v>
      </c>
      <c r="G16" s="145" t="s">
        <v>58</v>
      </c>
      <c r="H16" s="146">
        <f>F16/F59*100</f>
        <v>4.612546125461255</v>
      </c>
      <c r="I16" s="145" t="s">
        <v>195</v>
      </c>
      <c r="J16" s="147"/>
      <c r="K16" s="147">
        <v>99</v>
      </c>
      <c r="L16" s="143">
        <v>6</v>
      </c>
      <c r="M16" s="144">
        <f t="shared" si="1"/>
        <v>105</v>
      </c>
      <c r="N16" s="145" t="s">
        <v>58</v>
      </c>
      <c r="O16" s="146">
        <f>M16/M59*100</f>
        <v>5.6421278882321335</v>
      </c>
      <c r="P16" s="145" t="s">
        <v>195</v>
      </c>
    </row>
    <row r="17" spans="2:16" ht="15.75" customHeight="1">
      <c r="B17" s="158">
        <v>12</v>
      </c>
      <c r="C17" s="31" t="s">
        <v>77</v>
      </c>
      <c r="D17" s="31">
        <v>290</v>
      </c>
      <c r="E17" s="143">
        <v>6</v>
      </c>
      <c r="F17" s="144">
        <f t="shared" si="0"/>
        <v>296</v>
      </c>
      <c r="G17" s="145" t="s">
        <v>58</v>
      </c>
      <c r="H17" s="146">
        <f>F17/F59*100</f>
        <v>7.801792303637322</v>
      </c>
      <c r="I17" s="145" t="s">
        <v>195</v>
      </c>
      <c r="J17" s="147"/>
      <c r="K17" s="147">
        <v>153</v>
      </c>
      <c r="L17" s="143">
        <v>10</v>
      </c>
      <c r="M17" s="144">
        <f t="shared" si="1"/>
        <v>163</v>
      </c>
      <c r="N17" s="145" t="s">
        <v>58</v>
      </c>
      <c r="O17" s="146">
        <f>M17/M59*100</f>
        <v>8.758731864588931</v>
      </c>
      <c r="P17" s="145" t="s">
        <v>195</v>
      </c>
    </row>
    <row r="18" spans="2:16" ht="15.75" customHeight="1">
      <c r="B18" s="158">
        <v>13</v>
      </c>
      <c r="C18" s="31" t="s">
        <v>78</v>
      </c>
      <c r="D18" s="31">
        <v>1321</v>
      </c>
      <c r="E18" s="143">
        <v>41</v>
      </c>
      <c r="F18" s="144">
        <f t="shared" si="0"/>
        <v>1362</v>
      </c>
      <c r="G18" s="145" t="s">
        <v>58</v>
      </c>
      <c r="H18" s="146">
        <f>F18/F59*100</f>
        <v>35.89878755930416</v>
      </c>
      <c r="I18" s="145" t="s">
        <v>195</v>
      </c>
      <c r="J18" s="147"/>
      <c r="K18" s="147">
        <v>569</v>
      </c>
      <c r="L18" s="143">
        <v>13</v>
      </c>
      <c r="M18" s="144">
        <f t="shared" si="1"/>
        <v>582</v>
      </c>
      <c r="N18" s="145" t="s">
        <v>58</v>
      </c>
      <c r="O18" s="146">
        <f>M18/M59*100</f>
        <v>31.273508866200967</v>
      </c>
      <c r="P18" s="145" t="s">
        <v>195</v>
      </c>
    </row>
    <row r="19" spans="2:16" ht="15.75" customHeight="1">
      <c r="B19" s="158">
        <v>14</v>
      </c>
      <c r="C19" s="31" t="s">
        <v>79</v>
      </c>
      <c r="D19" s="31">
        <v>322</v>
      </c>
      <c r="E19" s="143">
        <v>3</v>
      </c>
      <c r="F19" s="144">
        <f t="shared" si="0"/>
        <v>325</v>
      </c>
      <c r="G19" s="145" t="s">
        <v>58</v>
      </c>
      <c r="H19" s="146">
        <f>F19/F59*100</f>
        <v>8.56615709014233</v>
      </c>
      <c r="I19" s="145" t="s">
        <v>195</v>
      </c>
      <c r="J19" s="147"/>
      <c r="K19" s="147">
        <v>159</v>
      </c>
      <c r="L19" s="143">
        <v>2</v>
      </c>
      <c r="M19" s="144">
        <f t="shared" si="1"/>
        <v>161</v>
      </c>
      <c r="N19" s="145" t="s">
        <v>58</v>
      </c>
      <c r="O19" s="146">
        <f>M19/M59*100</f>
        <v>8.651262761955937</v>
      </c>
      <c r="P19" s="145" t="s">
        <v>195</v>
      </c>
    </row>
    <row r="20" spans="2:16" ht="15.75" customHeight="1">
      <c r="B20" s="158">
        <v>15</v>
      </c>
      <c r="C20" s="31" t="s">
        <v>80</v>
      </c>
      <c r="D20" s="31">
        <v>39</v>
      </c>
      <c r="E20" s="143">
        <v>0</v>
      </c>
      <c r="F20" s="144">
        <f t="shared" si="0"/>
        <v>39</v>
      </c>
      <c r="G20" s="145" t="s">
        <v>58</v>
      </c>
      <c r="H20" s="146">
        <f>F20/F59*100</f>
        <v>1.0279388508170795</v>
      </c>
      <c r="I20" s="145" t="s">
        <v>195</v>
      </c>
      <c r="J20" s="147"/>
      <c r="K20" s="147">
        <v>19</v>
      </c>
      <c r="L20" s="143">
        <v>2</v>
      </c>
      <c r="M20" s="144">
        <f t="shared" si="1"/>
        <v>21</v>
      </c>
      <c r="N20" s="145" t="s">
        <v>58</v>
      </c>
      <c r="O20" s="146">
        <f>M20/M59*100</f>
        <v>1.1284255776464267</v>
      </c>
      <c r="P20" s="145" t="s">
        <v>195</v>
      </c>
    </row>
    <row r="21" spans="2:16" ht="15.75" customHeight="1">
      <c r="B21" s="158">
        <v>16</v>
      </c>
      <c r="C21" s="31" t="s">
        <v>81</v>
      </c>
      <c r="D21" s="31">
        <v>53</v>
      </c>
      <c r="E21" s="143">
        <v>0</v>
      </c>
      <c r="F21" s="144">
        <f t="shared" si="0"/>
        <v>53</v>
      </c>
      <c r="G21" s="145" t="s">
        <v>58</v>
      </c>
      <c r="H21" s="146">
        <f>F21/F59*100</f>
        <v>1.39694254085398</v>
      </c>
      <c r="I21" s="145" t="s">
        <v>195</v>
      </c>
      <c r="J21" s="147"/>
      <c r="K21" s="147">
        <v>15</v>
      </c>
      <c r="L21" s="143">
        <v>0</v>
      </c>
      <c r="M21" s="144">
        <f t="shared" si="1"/>
        <v>15</v>
      </c>
      <c r="N21" s="145" t="s">
        <v>58</v>
      </c>
      <c r="O21" s="146">
        <f>M21/M59*100</f>
        <v>0.8060182697474476</v>
      </c>
      <c r="P21" s="145" t="s">
        <v>195</v>
      </c>
    </row>
    <row r="22" spans="2:16" ht="15.75" customHeight="1">
      <c r="B22" s="158">
        <v>17</v>
      </c>
      <c r="C22" s="31" t="s">
        <v>82</v>
      </c>
      <c r="D22" s="31">
        <v>164</v>
      </c>
      <c r="E22" s="143">
        <v>3</v>
      </c>
      <c r="F22" s="144">
        <f t="shared" si="0"/>
        <v>167</v>
      </c>
      <c r="G22" s="145" t="s">
        <v>58</v>
      </c>
      <c r="H22" s="146">
        <f>F22/F59*100</f>
        <v>4.401686874011597</v>
      </c>
      <c r="I22" s="145" t="s">
        <v>195</v>
      </c>
      <c r="J22" s="147"/>
      <c r="K22" s="147">
        <v>53</v>
      </c>
      <c r="L22" s="143">
        <v>2</v>
      </c>
      <c r="M22" s="144">
        <f t="shared" si="1"/>
        <v>55</v>
      </c>
      <c r="N22" s="145" t="s">
        <v>58</v>
      </c>
      <c r="O22" s="146">
        <f>M22/M59*100</f>
        <v>2.955400322407308</v>
      </c>
      <c r="P22" s="145" t="s">
        <v>195</v>
      </c>
    </row>
    <row r="23" spans="3:16" ht="15.75" customHeight="1" thickBot="1">
      <c r="C23" s="159" t="s">
        <v>197</v>
      </c>
      <c r="D23" s="159">
        <v>2839</v>
      </c>
      <c r="E23" s="160">
        <f>SUM(E13:E22)</f>
        <v>63</v>
      </c>
      <c r="F23" s="150">
        <f t="shared" si="0"/>
        <v>2902</v>
      </c>
      <c r="G23" s="150" t="s">
        <v>58</v>
      </c>
      <c r="H23" s="151">
        <f>F23/F59*100</f>
        <v>76.48919346336321</v>
      </c>
      <c r="I23" s="150" t="s">
        <v>195</v>
      </c>
      <c r="J23" s="150"/>
      <c r="K23" s="150">
        <v>1295</v>
      </c>
      <c r="L23" s="150">
        <f>SUM(L13:L22)</f>
        <v>44</v>
      </c>
      <c r="M23" s="150">
        <f t="shared" si="1"/>
        <v>1339</v>
      </c>
      <c r="N23" s="152" t="s">
        <v>58</v>
      </c>
      <c r="O23" s="153">
        <f>M23/M59*100</f>
        <v>71.95056421278882</v>
      </c>
      <c r="P23" s="152" t="s">
        <v>195</v>
      </c>
    </row>
    <row r="24" spans="1:16" ht="15.75" customHeight="1">
      <c r="A24" s="62" t="s">
        <v>199</v>
      </c>
      <c r="B24" s="154">
        <v>18</v>
      </c>
      <c r="C24" s="62" t="s">
        <v>83</v>
      </c>
      <c r="D24" s="62">
        <v>8</v>
      </c>
      <c r="E24" s="155">
        <v>1</v>
      </c>
      <c r="F24" s="156">
        <f t="shared" si="0"/>
        <v>9</v>
      </c>
      <c r="G24" s="145" t="s">
        <v>58</v>
      </c>
      <c r="H24" s="157">
        <f>F24/F59*100</f>
        <v>0.23721665788086455</v>
      </c>
      <c r="I24" s="145" t="s">
        <v>195</v>
      </c>
      <c r="J24" s="145"/>
      <c r="K24" s="145">
        <v>6</v>
      </c>
      <c r="L24" s="143">
        <v>0</v>
      </c>
      <c r="M24" s="156">
        <f t="shared" si="1"/>
        <v>6</v>
      </c>
      <c r="N24" s="145" t="s">
        <v>58</v>
      </c>
      <c r="O24" s="157">
        <f>M24/M59*100</f>
        <v>0.32240730789897903</v>
      </c>
      <c r="P24" s="145" t="s">
        <v>195</v>
      </c>
    </row>
    <row r="25" spans="2:16" ht="15.75" customHeight="1">
      <c r="B25" s="128">
        <v>19</v>
      </c>
      <c r="C25" s="31" t="s">
        <v>84</v>
      </c>
      <c r="D25" s="31">
        <v>3</v>
      </c>
      <c r="E25" s="143">
        <v>0</v>
      </c>
      <c r="F25" s="144">
        <f t="shared" si="0"/>
        <v>3</v>
      </c>
      <c r="G25" s="145" t="s">
        <v>58</v>
      </c>
      <c r="H25" s="146">
        <f>F25/F59*100</f>
        <v>0.0790722192936215</v>
      </c>
      <c r="I25" s="145" t="s">
        <v>195</v>
      </c>
      <c r="J25" s="147"/>
      <c r="K25" s="147">
        <v>3</v>
      </c>
      <c r="L25" s="143">
        <v>0</v>
      </c>
      <c r="M25" s="144">
        <f t="shared" si="1"/>
        <v>3</v>
      </c>
      <c r="N25" s="145" t="s">
        <v>58</v>
      </c>
      <c r="O25" s="146">
        <f>M25/M59*100</f>
        <v>0.16120365394948952</v>
      </c>
      <c r="P25" s="145" t="s">
        <v>195</v>
      </c>
    </row>
    <row r="26" spans="2:16" ht="15.75" customHeight="1">
      <c r="B26" s="128">
        <v>20</v>
      </c>
      <c r="C26" s="31" t="s">
        <v>85</v>
      </c>
      <c r="D26" s="31">
        <v>14</v>
      </c>
      <c r="E26" s="143">
        <v>1</v>
      </c>
      <c r="F26" s="144">
        <f t="shared" si="0"/>
        <v>15</v>
      </c>
      <c r="G26" s="145" t="s">
        <v>58</v>
      </c>
      <c r="H26" s="146">
        <f>F26/F59*100</f>
        <v>0.3953610964681075</v>
      </c>
      <c r="I26" s="145" t="s">
        <v>195</v>
      </c>
      <c r="J26" s="147"/>
      <c r="K26" s="147">
        <v>8</v>
      </c>
      <c r="L26" s="143">
        <v>0</v>
      </c>
      <c r="M26" s="144">
        <f t="shared" si="1"/>
        <v>8</v>
      </c>
      <c r="N26" s="145" t="s">
        <v>58</v>
      </c>
      <c r="O26" s="146">
        <f>M26/M59*100</f>
        <v>0.42987641053197206</v>
      </c>
      <c r="P26" s="145" t="s">
        <v>195</v>
      </c>
    </row>
    <row r="27" spans="3:16" ht="15.75" customHeight="1" thickBot="1">
      <c r="C27" s="159" t="s">
        <v>197</v>
      </c>
      <c r="D27" s="159">
        <v>25</v>
      </c>
      <c r="E27" s="160">
        <f>SUM(E24:E26)</f>
        <v>2</v>
      </c>
      <c r="F27" s="150">
        <f t="shared" si="0"/>
        <v>27</v>
      </c>
      <c r="G27" s="150" t="s">
        <v>58</v>
      </c>
      <c r="H27" s="151">
        <f>F27/F59*100</f>
        <v>0.7116499736425936</v>
      </c>
      <c r="I27" s="150" t="s">
        <v>195</v>
      </c>
      <c r="J27" s="150"/>
      <c r="K27" s="150">
        <v>17</v>
      </c>
      <c r="L27" s="150">
        <f>SUM(L24:L26)</f>
        <v>0</v>
      </c>
      <c r="M27" s="150">
        <f t="shared" si="1"/>
        <v>17</v>
      </c>
      <c r="N27" s="152" t="s">
        <v>58</v>
      </c>
      <c r="O27" s="153">
        <f>M27/M59*100</f>
        <v>0.9134873723804406</v>
      </c>
      <c r="P27" s="152" t="s">
        <v>195</v>
      </c>
    </row>
    <row r="28" spans="1:16" ht="15.75" customHeight="1">
      <c r="A28" s="62" t="s">
        <v>200</v>
      </c>
      <c r="B28" s="154">
        <v>21</v>
      </c>
      <c r="C28" s="62" t="s">
        <v>86</v>
      </c>
      <c r="D28" s="62">
        <v>20</v>
      </c>
      <c r="E28" s="155">
        <v>0</v>
      </c>
      <c r="F28" s="156">
        <f t="shared" si="0"/>
        <v>20</v>
      </c>
      <c r="G28" s="145" t="s">
        <v>58</v>
      </c>
      <c r="H28" s="157">
        <f>F28/F59*100</f>
        <v>0.5271481286241434</v>
      </c>
      <c r="I28" s="145" t="s">
        <v>195</v>
      </c>
      <c r="J28" s="145"/>
      <c r="K28" s="145">
        <v>21</v>
      </c>
      <c r="L28" s="143">
        <v>1</v>
      </c>
      <c r="M28" s="156">
        <f t="shared" si="1"/>
        <v>22</v>
      </c>
      <c r="N28" s="145" t="s">
        <v>58</v>
      </c>
      <c r="O28" s="157">
        <f>M28/M59*100</f>
        <v>1.182160128962923</v>
      </c>
      <c r="P28" s="145" t="s">
        <v>195</v>
      </c>
    </row>
    <row r="29" spans="2:16" ht="15.75" customHeight="1">
      <c r="B29" s="128">
        <v>22</v>
      </c>
      <c r="C29" s="31" t="s">
        <v>87</v>
      </c>
      <c r="D29" s="31">
        <v>85</v>
      </c>
      <c r="E29" s="143">
        <v>1</v>
      </c>
      <c r="F29" s="144">
        <f t="shared" si="0"/>
        <v>86</v>
      </c>
      <c r="G29" s="145" t="s">
        <v>58</v>
      </c>
      <c r="H29" s="146">
        <f>F29/F59*100</f>
        <v>2.2667369530838166</v>
      </c>
      <c r="I29" s="145" t="s">
        <v>195</v>
      </c>
      <c r="J29" s="147"/>
      <c r="K29" s="147">
        <v>55</v>
      </c>
      <c r="L29" s="143">
        <v>2</v>
      </c>
      <c r="M29" s="144">
        <f t="shared" si="1"/>
        <v>57</v>
      </c>
      <c r="N29" s="145" t="s">
        <v>58</v>
      </c>
      <c r="O29" s="146">
        <f>M29/M59*100</f>
        <v>3.062869425040301</v>
      </c>
      <c r="P29" s="145" t="s">
        <v>195</v>
      </c>
    </row>
    <row r="30" spans="2:16" ht="15.75" customHeight="1">
      <c r="B30" s="128">
        <v>23</v>
      </c>
      <c r="C30" s="31" t="s">
        <v>88</v>
      </c>
      <c r="D30" s="31">
        <v>111</v>
      </c>
      <c r="E30" s="143">
        <v>7</v>
      </c>
      <c r="F30" s="144">
        <f t="shared" si="0"/>
        <v>118</v>
      </c>
      <c r="G30" s="145" t="s">
        <v>58</v>
      </c>
      <c r="H30" s="146">
        <f>F30/F59*100</f>
        <v>3.110173958882446</v>
      </c>
      <c r="I30" s="145" t="s">
        <v>195</v>
      </c>
      <c r="J30" s="147"/>
      <c r="K30" s="147">
        <v>62</v>
      </c>
      <c r="L30" s="143">
        <v>0</v>
      </c>
      <c r="M30" s="144">
        <f t="shared" si="1"/>
        <v>62</v>
      </c>
      <c r="N30" s="145" t="s">
        <v>58</v>
      </c>
      <c r="O30" s="146">
        <f>M30/M59*100</f>
        <v>3.3315421816227833</v>
      </c>
      <c r="P30" s="145" t="s">
        <v>195</v>
      </c>
    </row>
    <row r="31" spans="2:16" ht="15.75" customHeight="1">
      <c r="B31" s="128">
        <v>24</v>
      </c>
      <c r="C31" s="31" t="s">
        <v>89</v>
      </c>
      <c r="D31" s="31">
        <v>51</v>
      </c>
      <c r="E31" s="143">
        <v>1</v>
      </c>
      <c r="F31" s="144">
        <f t="shared" si="0"/>
        <v>52</v>
      </c>
      <c r="G31" s="145" t="s">
        <v>58</v>
      </c>
      <c r="H31" s="146">
        <f>F31/F59*100</f>
        <v>1.3705851344227729</v>
      </c>
      <c r="I31" s="145" t="s">
        <v>195</v>
      </c>
      <c r="J31" s="147"/>
      <c r="K31" s="147">
        <v>24</v>
      </c>
      <c r="L31" s="143">
        <v>0</v>
      </c>
      <c r="M31" s="144">
        <f t="shared" si="1"/>
        <v>24</v>
      </c>
      <c r="N31" s="145" t="s">
        <v>58</v>
      </c>
      <c r="O31" s="146">
        <f>M31/M59*100</f>
        <v>1.2896292315959161</v>
      </c>
      <c r="P31" s="145" t="s">
        <v>195</v>
      </c>
    </row>
    <row r="32" spans="3:16" ht="15.75" customHeight="1" thickBot="1">
      <c r="C32" s="159" t="s">
        <v>197</v>
      </c>
      <c r="D32" s="159">
        <v>267</v>
      </c>
      <c r="E32" s="160">
        <f>SUM(E28:E31)</f>
        <v>9</v>
      </c>
      <c r="F32" s="150">
        <f t="shared" si="0"/>
        <v>276</v>
      </c>
      <c r="G32" s="150" t="s">
        <v>58</v>
      </c>
      <c r="H32" s="151">
        <f>F32/F59*100</f>
        <v>7.2746441750131785</v>
      </c>
      <c r="I32" s="150" t="s">
        <v>195</v>
      </c>
      <c r="J32" s="150"/>
      <c r="K32" s="150">
        <v>162</v>
      </c>
      <c r="L32" s="150">
        <f>SUM(L28:L31)</f>
        <v>3</v>
      </c>
      <c r="M32" s="150">
        <f t="shared" si="1"/>
        <v>165</v>
      </c>
      <c r="N32" s="152" t="s">
        <v>58</v>
      </c>
      <c r="O32" s="153">
        <f>M32/M59*100</f>
        <v>8.866200967221923</v>
      </c>
      <c r="P32" s="152" t="s">
        <v>195</v>
      </c>
    </row>
    <row r="33" spans="1:16" ht="15.75" customHeight="1">
      <c r="A33" s="62" t="s">
        <v>201</v>
      </c>
      <c r="B33" s="154">
        <v>25</v>
      </c>
      <c r="C33" s="62" t="s">
        <v>90</v>
      </c>
      <c r="D33" s="62">
        <v>8</v>
      </c>
      <c r="E33" s="155">
        <v>0</v>
      </c>
      <c r="F33" s="156">
        <f t="shared" si="0"/>
        <v>8</v>
      </c>
      <c r="G33" s="145" t="s">
        <v>58</v>
      </c>
      <c r="H33" s="157">
        <f>F33/F59*100</f>
        <v>0.21085925144965736</v>
      </c>
      <c r="I33" s="145" t="s">
        <v>195</v>
      </c>
      <c r="J33" s="145"/>
      <c r="K33" s="145">
        <v>7</v>
      </c>
      <c r="L33" s="143">
        <v>0</v>
      </c>
      <c r="M33" s="156">
        <f t="shared" si="1"/>
        <v>7</v>
      </c>
      <c r="N33" s="145" t="s">
        <v>58</v>
      </c>
      <c r="O33" s="157">
        <f>M33/M59*100</f>
        <v>0.37614185921547555</v>
      </c>
      <c r="P33" s="145" t="s">
        <v>195</v>
      </c>
    </row>
    <row r="34" spans="2:16" ht="15.75" customHeight="1">
      <c r="B34" s="128">
        <v>26</v>
      </c>
      <c r="C34" s="31" t="s">
        <v>91</v>
      </c>
      <c r="D34" s="31">
        <v>42</v>
      </c>
      <c r="E34" s="143">
        <v>1</v>
      </c>
      <c r="F34" s="144">
        <f t="shared" si="0"/>
        <v>43</v>
      </c>
      <c r="G34" s="145" t="s">
        <v>58</v>
      </c>
      <c r="H34" s="146">
        <f>F34/F59*100</f>
        <v>1.1333684765419083</v>
      </c>
      <c r="I34" s="145" t="s">
        <v>195</v>
      </c>
      <c r="J34" s="147"/>
      <c r="K34" s="147">
        <v>22</v>
      </c>
      <c r="L34" s="143">
        <v>1</v>
      </c>
      <c r="M34" s="144">
        <f t="shared" si="1"/>
        <v>23</v>
      </c>
      <c r="N34" s="145" t="s">
        <v>58</v>
      </c>
      <c r="O34" s="146">
        <f>M34/M59*100</f>
        <v>1.2358946802794197</v>
      </c>
      <c r="P34" s="145" t="s">
        <v>195</v>
      </c>
    </row>
    <row r="35" spans="2:16" ht="15.75" customHeight="1">
      <c r="B35" s="128">
        <v>27</v>
      </c>
      <c r="C35" s="31" t="s">
        <v>92</v>
      </c>
      <c r="D35" s="31">
        <v>217</v>
      </c>
      <c r="E35" s="143">
        <v>7</v>
      </c>
      <c r="F35" s="144">
        <f t="shared" si="0"/>
        <v>224</v>
      </c>
      <c r="G35" s="145" t="s">
        <v>58</v>
      </c>
      <c r="H35" s="146">
        <f>F35/F59*100</f>
        <v>5.904059040590406</v>
      </c>
      <c r="I35" s="145" t="s">
        <v>195</v>
      </c>
      <c r="J35" s="147"/>
      <c r="K35" s="147">
        <v>83</v>
      </c>
      <c r="L35" s="143">
        <v>4</v>
      </c>
      <c r="M35" s="144">
        <f t="shared" si="1"/>
        <v>87</v>
      </c>
      <c r="N35" s="145" t="s">
        <v>58</v>
      </c>
      <c r="O35" s="146">
        <f>M35/M59*100</f>
        <v>4.6749059645351965</v>
      </c>
      <c r="P35" s="145" t="s">
        <v>195</v>
      </c>
    </row>
    <row r="36" spans="2:16" ht="15.75" customHeight="1">
      <c r="B36" s="128">
        <v>28</v>
      </c>
      <c r="C36" s="31" t="s">
        <v>93</v>
      </c>
      <c r="D36" s="31">
        <v>42</v>
      </c>
      <c r="E36" s="143">
        <v>3</v>
      </c>
      <c r="F36" s="144">
        <f t="shared" si="0"/>
        <v>45</v>
      </c>
      <c r="G36" s="145" t="s">
        <v>58</v>
      </c>
      <c r="H36" s="146">
        <f>F36/F59*100</f>
        <v>1.1860832894043227</v>
      </c>
      <c r="I36" s="145" t="s">
        <v>195</v>
      </c>
      <c r="J36" s="147"/>
      <c r="K36" s="147">
        <v>29</v>
      </c>
      <c r="L36" s="143">
        <v>1</v>
      </c>
      <c r="M36" s="144">
        <f t="shared" si="1"/>
        <v>30</v>
      </c>
      <c r="N36" s="145" t="s">
        <v>58</v>
      </c>
      <c r="O36" s="146">
        <f>M36/M59*100</f>
        <v>1.6120365394948952</v>
      </c>
      <c r="P36" s="145" t="s">
        <v>195</v>
      </c>
    </row>
    <row r="37" spans="2:16" ht="15.75" customHeight="1">
      <c r="B37" s="128">
        <v>29</v>
      </c>
      <c r="C37" s="31" t="s">
        <v>94</v>
      </c>
      <c r="D37" s="31">
        <v>21</v>
      </c>
      <c r="E37" s="143">
        <v>0</v>
      </c>
      <c r="F37" s="144">
        <f aca="true" t="shared" si="2" ref="F37:F58">D37+E37</f>
        <v>21</v>
      </c>
      <c r="G37" s="145" t="s">
        <v>58</v>
      </c>
      <c r="H37" s="146">
        <f>F37/F59*100</f>
        <v>0.5535055350553505</v>
      </c>
      <c r="I37" s="145" t="s">
        <v>195</v>
      </c>
      <c r="J37" s="147"/>
      <c r="K37" s="147">
        <v>6</v>
      </c>
      <c r="L37" s="143">
        <v>1</v>
      </c>
      <c r="M37" s="144">
        <f aca="true" t="shared" si="3" ref="M37:M58">SUM(K37:L37)</f>
        <v>7</v>
      </c>
      <c r="N37" s="145" t="s">
        <v>58</v>
      </c>
      <c r="O37" s="146">
        <f>M37/M59*100</f>
        <v>0.37614185921547555</v>
      </c>
      <c r="P37" s="145" t="s">
        <v>195</v>
      </c>
    </row>
    <row r="38" spans="2:16" ht="15.75" customHeight="1">
      <c r="B38" s="128">
        <v>30</v>
      </c>
      <c r="C38" s="31" t="s">
        <v>95</v>
      </c>
      <c r="D38" s="31">
        <v>10</v>
      </c>
      <c r="E38" s="143">
        <v>0</v>
      </c>
      <c r="F38" s="144">
        <f t="shared" si="2"/>
        <v>10</v>
      </c>
      <c r="G38" s="145" t="s">
        <v>58</v>
      </c>
      <c r="H38" s="146">
        <f>F38/F59*100</f>
        <v>0.2635740643120717</v>
      </c>
      <c r="I38" s="145" t="s">
        <v>195</v>
      </c>
      <c r="J38" s="147"/>
      <c r="K38" s="147">
        <v>7</v>
      </c>
      <c r="L38" s="143">
        <v>3</v>
      </c>
      <c r="M38" s="144">
        <f t="shared" si="3"/>
        <v>10</v>
      </c>
      <c r="N38" s="145" t="s">
        <v>58</v>
      </c>
      <c r="O38" s="146">
        <f>M38/M59*100</f>
        <v>0.537345513164965</v>
      </c>
      <c r="P38" s="145" t="s">
        <v>195</v>
      </c>
    </row>
    <row r="39" spans="3:16" ht="15.75" customHeight="1" thickBot="1">
      <c r="C39" s="159" t="s">
        <v>197</v>
      </c>
      <c r="D39" s="159">
        <v>340</v>
      </c>
      <c r="E39" s="160">
        <f>SUM(E33:E38)</f>
        <v>11</v>
      </c>
      <c r="F39" s="150">
        <f t="shared" si="2"/>
        <v>351</v>
      </c>
      <c r="G39" s="150" t="s">
        <v>58</v>
      </c>
      <c r="H39" s="151">
        <f>F39/F59*100</f>
        <v>9.251449657353717</v>
      </c>
      <c r="I39" s="150" t="s">
        <v>195</v>
      </c>
      <c r="J39" s="150"/>
      <c r="K39" s="150">
        <v>154</v>
      </c>
      <c r="L39" s="150">
        <f>SUM(L33:L38)</f>
        <v>10</v>
      </c>
      <c r="M39" s="150">
        <f t="shared" si="3"/>
        <v>164</v>
      </c>
      <c r="N39" s="152" t="s">
        <v>58</v>
      </c>
      <c r="O39" s="153">
        <f>M39/M59*100</f>
        <v>8.812466415905428</v>
      </c>
      <c r="P39" s="152" t="s">
        <v>195</v>
      </c>
    </row>
    <row r="40" spans="1:16" ht="15.75" customHeight="1">
      <c r="A40" s="62" t="s">
        <v>202</v>
      </c>
      <c r="B40" s="154">
        <v>31</v>
      </c>
      <c r="C40" s="62" t="s">
        <v>96</v>
      </c>
      <c r="D40" s="62">
        <v>2</v>
      </c>
      <c r="E40" s="155">
        <v>0</v>
      </c>
      <c r="F40" s="156">
        <f t="shared" si="2"/>
        <v>2</v>
      </c>
      <c r="G40" s="145" t="s">
        <v>58</v>
      </c>
      <c r="H40" s="157">
        <f>F40/F59*100</f>
        <v>0.05271481286241434</v>
      </c>
      <c r="I40" s="145" t="s">
        <v>195</v>
      </c>
      <c r="J40" s="145"/>
      <c r="K40" s="145">
        <v>1</v>
      </c>
      <c r="L40" s="143">
        <v>0</v>
      </c>
      <c r="M40" s="156">
        <f t="shared" si="3"/>
        <v>1</v>
      </c>
      <c r="N40" s="145" t="s">
        <v>58</v>
      </c>
      <c r="O40" s="157">
        <f>M40/M59*100</f>
        <v>0.05373455131649651</v>
      </c>
      <c r="P40" s="145" t="s">
        <v>195</v>
      </c>
    </row>
    <row r="41" spans="2:16" ht="15.75" customHeight="1">
      <c r="B41" s="128">
        <v>32</v>
      </c>
      <c r="C41" s="31" t="s">
        <v>97</v>
      </c>
      <c r="D41" s="31">
        <v>4</v>
      </c>
      <c r="E41" s="143">
        <v>0</v>
      </c>
      <c r="F41" s="144">
        <f t="shared" si="2"/>
        <v>4</v>
      </c>
      <c r="G41" s="145" t="s">
        <v>58</v>
      </c>
      <c r="H41" s="146">
        <f>F41/F59*100</f>
        <v>0.10542962572482868</v>
      </c>
      <c r="I41" s="145" t="s">
        <v>195</v>
      </c>
      <c r="J41" s="147"/>
      <c r="K41" s="147">
        <v>1</v>
      </c>
      <c r="L41" s="143">
        <v>0</v>
      </c>
      <c r="M41" s="144">
        <f t="shared" si="3"/>
        <v>1</v>
      </c>
      <c r="N41" s="145" t="s">
        <v>58</v>
      </c>
      <c r="O41" s="146">
        <f>M41/M59*100</f>
        <v>0.05373455131649651</v>
      </c>
      <c r="P41" s="145" t="s">
        <v>195</v>
      </c>
    </row>
    <row r="42" spans="2:16" ht="15.75" customHeight="1">
      <c r="B42" s="128">
        <v>33</v>
      </c>
      <c r="C42" s="31" t="s">
        <v>98</v>
      </c>
      <c r="D42" s="31">
        <v>5</v>
      </c>
      <c r="E42" s="143">
        <v>0</v>
      </c>
      <c r="F42" s="144">
        <f t="shared" si="2"/>
        <v>5</v>
      </c>
      <c r="G42" s="145" t="s">
        <v>58</v>
      </c>
      <c r="H42" s="146">
        <f>F42/F59*100</f>
        <v>0.13178703215603585</v>
      </c>
      <c r="I42" s="145" t="s">
        <v>195</v>
      </c>
      <c r="J42" s="147"/>
      <c r="K42" s="147">
        <v>3</v>
      </c>
      <c r="L42" s="143">
        <v>1</v>
      </c>
      <c r="M42" s="144">
        <f t="shared" si="3"/>
        <v>4</v>
      </c>
      <c r="N42" s="145" t="s">
        <v>58</v>
      </c>
      <c r="O42" s="146">
        <f>M42/M59*100</f>
        <v>0.21493820526598603</v>
      </c>
      <c r="P42" s="145" t="s">
        <v>195</v>
      </c>
    </row>
    <row r="43" spans="2:16" ht="15.75" customHeight="1">
      <c r="B43" s="128">
        <v>34</v>
      </c>
      <c r="C43" s="31" t="s">
        <v>99</v>
      </c>
      <c r="D43" s="31">
        <v>18</v>
      </c>
      <c r="E43" s="143">
        <v>0</v>
      </c>
      <c r="F43" s="144">
        <f t="shared" si="2"/>
        <v>18</v>
      </c>
      <c r="G43" s="145" t="s">
        <v>58</v>
      </c>
      <c r="H43" s="146">
        <f>F43/F59*100</f>
        <v>0.4744333157617291</v>
      </c>
      <c r="I43" s="145" t="s">
        <v>195</v>
      </c>
      <c r="J43" s="147"/>
      <c r="K43" s="147">
        <v>8</v>
      </c>
      <c r="L43" s="143">
        <v>0</v>
      </c>
      <c r="M43" s="144">
        <f t="shared" si="3"/>
        <v>8</v>
      </c>
      <c r="N43" s="145" t="s">
        <v>58</v>
      </c>
      <c r="O43" s="146">
        <f>M43/M59*100</f>
        <v>0.42987641053197206</v>
      </c>
      <c r="P43" s="145" t="s">
        <v>195</v>
      </c>
    </row>
    <row r="44" spans="2:16" ht="15.75" customHeight="1">
      <c r="B44" s="128">
        <v>35</v>
      </c>
      <c r="C44" s="31" t="s">
        <v>100</v>
      </c>
      <c r="D44" s="31">
        <v>6</v>
      </c>
      <c r="E44" s="143">
        <v>0</v>
      </c>
      <c r="F44" s="144">
        <f t="shared" si="2"/>
        <v>6</v>
      </c>
      <c r="G44" s="145" t="s">
        <v>58</v>
      </c>
      <c r="H44" s="146">
        <f>F44/F59*100</f>
        <v>0.158144438587243</v>
      </c>
      <c r="I44" s="145" t="s">
        <v>195</v>
      </c>
      <c r="J44" s="147"/>
      <c r="K44" s="147">
        <v>5</v>
      </c>
      <c r="L44" s="143">
        <v>0</v>
      </c>
      <c r="M44" s="144">
        <f t="shared" si="3"/>
        <v>5</v>
      </c>
      <c r="N44" s="145" t="s">
        <v>58</v>
      </c>
      <c r="O44" s="146">
        <f>M44/M59*100</f>
        <v>0.2686727565824825</v>
      </c>
      <c r="P44" s="145" t="s">
        <v>195</v>
      </c>
    </row>
    <row r="45" spans="2:16" ht="15.75" customHeight="1">
      <c r="B45" s="128">
        <v>36</v>
      </c>
      <c r="C45" s="31" t="s">
        <v>101</v>
      </c>
      <c r="D45" s="31">
        <v>2</v>
      </c>
      <c r="E45" s="143">
        <v>0</v>
      </c>
      <c r="F45" s="144">
        <f t="shared" si="2"/>
        <v>2</v>
      </c>
      <c r="G45" s="145" t="s">
        <v>58</v>
      </c>
      <c r="H45" s="146">
        <f>F45/F59*100</f>
        <v>0.05271481286241434</v>
      </c>
      <c r="I45" s="145" t="s">
        <v>195</v>
      </c>
      <c r="J45" s="147"/>
      <c r="K45" s="147">
        <v>2</v>
      </c>
      <c r="L45" s="143">
        <v>0</v>
      </c>
      <c r="M45" s="144">
        <f t="shared" si="3"/>
        <v>2</v>
      </c>
      <c r="N45" s="145" t="s">
        <v>58</v>
      </c>
      <c r="O45" s="146">
        <f>M45/M59*100</f>
        <v>0.10746910263299302</v>
      </c>
      <c r="P45" s="145" t="s">
        <v>195</v>
      </c>
    </row>
    <row r="46" spans="2:16" ht="15.75" customHeight="1">
      <c r="B46" s="128">
        <v>37</v>
      </c>
      <c r="C46" s="31" t="s">
        <v>102</v>
      </c>
      <c r="D46" s="31">
        <v>5</v>
      </c>
      <c r="E46" s="143">
        <v>1</v>
      </c>
      <c r="F46" s="144">
        <f t="shared" si="2"/>
        <v>6</v>
      </c>
      <c r="G46" s="145" t="s">
        <v>58</v>
      </c>
      <c r="H46" s="146">
        <f>F46/F59*100</f>
        <v>0.158144438587243</v>
      </c>
      <c r="I46" s="145" t="s">
        <v>195</v>
      </c>
      <c r="J46" s="147"/>
      <c r="K46" s="147">
        <v>1</v>
      </c>
      <c r="L46" s="143">
        <v>0</v>
      </c>
      <c r="M46" s="144">
        <f t="shared" si="3"/>
        <v>1</v>
      </c>
      <c r="N46" s="145" t="s">
        <v>58</v>
      </c>
      <c r="O46" s="146">
        <f>M46/M59*100</f>
        <v>0.05373455131649651</v>
      </c>
      <c r="P46" s="145" t="s">
        <v>195</v>
      </c>
    </row>
    <row r="47" spans="2:16" ht="15.75" customHeight="1">
      <c r="B47" s="128">
        <v>38</v>
      </c>
      <c r="C47" s="31" t="s">
        <v>103</v>
      </c>
      <c r="D47" s="31">
        <v>7</v>
      </c>
      <c r="E47" s="143">
        <v>1</v>
      </c>
      <c r="F47" s="144">
        <f t="shared" si="2"/>
        <v>8</v>
      </c>
      <c r="G47" s="145" t="s">
        <v>58</v>
      </c>
      <c r="H47" s="146">
        <f>F47/F59*100</f>
        <v>0.21085925144965736</v>
      </c>
      <c r="I47" s="145" t="s">
        <v>195</v>
      </c>
      <c r="J47" s="147"/>
      <c r="K47" s="147">
        <v>8</v>
      </c>
      <c r="L47" s="143">
        <v>0</v>
      </c>
      <c r="M47" s="144">
        <f t="shared" si="3"/>
        <v>8</v>
      </c>
      <c r="N47" s="145" t="s">
        <v>58</v>
      </c>
      <c r="O47" s="146">
        <f>M47/M59*100</f>
        <v>0.42987641053197206</v>
      </c>
      <c r="P47" s="145" t="s">
        <v>195</v>
      </c>
    </row>
    <row r="48" spans="2:16" ht="15.75" customHeight="1">
      <c r="B48" s="128">
        <v>39</v>
      </c>
      <c r="C48" s="31" t="s">
        <v>104</v>
      </c>
      <c r="D48" s="31">
        <v>8</v>
      </c>
      <c r="E48" s="143">
        <v>0</v>
      </c>
      <c r="F48" s="144">
        <f t="shared" si="2"/>
        <v>8</v>
      </c>
      <c r="G48" s="145" t="s">
        <v>58</v>
      </c>
      <c r="H48" s="146">
        <f>F48/F59*100</f>
        <v>0.21085925144965736</v>
      </c>
      <c r="I48" s="145" t="s">
        <v>195</v>
      </c>
      <c r="J48" s="147"/>
      <c r="K48" s="147">
        <v>3</v>
      </c>
      <c r="L48" s="143">
        <v>0</v>
      </c>
      <c r="M48" s="144">
        <f t="shared" si="3"/>
        <v>3</v>
      </c>
      <c r="N48" s="145" t="s">
        <v>58</v>
      </c>
      <c r="O48" s="146">
        <f>M48/M59*100</f>
        <v>0.16120365394948952</v>
      </c>
      <c r="P48" s="145" t="s">
        <v>195</v>
      </c>
    </row>
    <row r="49" spans="3:16" ht="15.75" customHeight="1" thickBot="1">
      <c r="C49" s="159" t="s">
        <v>197</v>
      </c>
      <c r="D49" s="159">
        <v>57</v>
      </c>
      <c r="E49" s="160">
        <f>SUM(E40:E48)</f>
        <v>2</v>
      </c>
      <c r="F49" s="150">
        <f t="shared" si="2"/>
        <v>59</v>
      </c>
      <c r="G49" s="150" t="s">
        <v>58</v>
      </c>
      <c r="H49" s="151">
        <f>F49/F59*100</f>
        <v>1.555086979441223</v>
      </c>
      <c r="I49" s="150" t="s">
        <v>195</v>
      </c>
      <c r="J49" s="150"/>
      <c r="K49" s="150">
        <v>32</v>
      </c>
      <c r="L49" s="150">
        <f>SUM(L40:L48)</f>
        <v>1</v>
      </c>
      <c r="M49" s="150">
        <f t="shared" si="3"/>
        <v>33</v>
      </c>
      <c r="N49" s="152" t="s">
        <v>58</v>
      </c>
      <c r="O49" s="153">
        <f>M49/M59*100</f>
        <v>1.7732401934443847</v>
      </c>
      <c r="P49" s="152" t="s">
        <v>195</v>
      </c>
    </row>
    <row r="50" spans="1:16" ht="15.75" customHeight="1">
      <c r="A50" s="62" t="s">
        <v>203</v>
      </c>
      <c r="B50" s="154">
        <v>40</v>
      </c>
      <c r="C50" s="62" t="s">
        <v>105</v>
      </c>
      <c r="D50" s="62">
        <v>50</v>
      </c>
      <c r="E50" s="155">
        <v>0</v>
      </c>
      <c r="F50" s="156">
        <f t="shared" si="2"/>
        <v>50</v>
      </c>
      <c r="G50" s="145" t="s">
        <v>58</v>
      </c>
      <c r="H50" s="157">
        <f>F50/F59*100</f>
        <v>1.3178703215603584</v>
      </c>
      <c r="I50" s="145" t="s">
        <v>195</v>
      </c>
      <c r="J50" s="145"/>
      <c r="K50" s="145">
        <v>22</v>
      </c>
      <c r="L50" s="143">
        <v>0</v>
      </c>
      <c r="M50" s="156">
        <f t="shared" si="3"/>
        <v>22</v>
      </c>
      <c r="N50" s="145" t="s">
        <v>58</v>
      </c>
      <c r="O50" s="157">
        <f>M50/M59*100</f>
        <v>1.182160128962923</v>
      </c>
      <c r="P50" s="145" t="s">
        <v>195</v>
      </c>
    </row>
    <row r="51" spans="2:16" ht="15.75" customHeight="1">
      <c r="B51" s="128">
        <v>41</v>
      </c>
      <c r="C51" s="31" t="s">
        <v>106</v>
      </c>
      <c r="D51" s="31">
        <v>1</v>
      </c>
      <c r="E51" s="143">
        <v>0</v>
      </c>
      <c r="F51" s="144">
        <f t="shared" si="2"/>
        <v>1</v>
      </c>
      <c r="G51" s="145" t="s">
        <v>58</v>
      </c>
      <c r="H51" s="146">
        <f>F51/F59*100</f>
        <v>0.02635740643120717</v>
      </c>
      <c r="I51" s="145" t="s">
        <v>195</v>
      </c>
      <c r="J51" s="147"/>
      <c r="K51" s="147">
        <v>1</v>
      </c>
      <c r="L51" s="143">
        <v>0</v>
      </c>
      <c r="M51" s="144">
        <f t="shared" si="3"/>
        <v>1</v>
      </c>
      <c r="N51" s="145" t="s">
        <v>58</v>
      </c>
      <c r="O51" s="146">
        <f>M51/M59*100</f>
        <v>0.05373455131649651</v>
      </c>
      <c r="P51" s="145" t="s">
        <v>195</v>
      </c>
    </row>
    <row r="52" spans="2:16" ht="15.75" customHeight="1">
      <c r="B52" s="128">
        <v>42</v>
      </c>
      <c r="C52" s="31" t="s">
        <v>107</v>
      </c>
      <c r="D52" s="31">
        <v>10</v>
      </c>
      <c r="E52" s="143">
        <v>0</v>
      </c>
      <c r="F52" s="144">
        <f t="shared" si="2"/>
        <v>10</v>
      </c>
      <c r="G52" s="145" t="s">
        <v>58</v>
      </c>
      <c r="H52" s="146">
        <f>F52/F59*100</f>
        <v>0.2635740643120717</v>
      </c>
      <c r="I52" s="145" t="s">
        <v>195</v>
      </c>
      <c r="J52" s="147"/>
      <c r="K52" s="147">
        <v>6</v>
      </c>
      <c r="L52" s="143">
        <v>0</v>
      </c>
      <c r="M52" s="144">
        <f t="shared" si="3"/>
        <v>6</v>
      </c>
      <c r="N52" s="145" t="s">
        <v>58</v>
      </c>
      <c r="O52" s="146">
        <f>M52/M59*100</f>
        <v>0.32240730789897903</v>
      </c>
      <c r="P52" s="145" t="s">
        <v>195</v>
      </c>
    </row>
    <row r="53" spans="2:16" ht="15.75" customHeight="1">
      <c r="B53" s="128">
        <v>43</v>
      </c>
      <c r="C53" s="31" t="s">
        <v>108</v>
      </c>
      <c r="D53" s="31">
        <v>9</v>
      </c>
      <c r="E53" s="143">
        <v>0</v>
      </c>
      <c r="F53" s="144">
        <f t="shared" si="2"/>
        <v>9</v>
      </c>
      <c r="G53" s="145" t="s">
        <v>58</v>
      </c>
      <c r="H53" s="146">
        <f>F53/F59*100</f>
        <v>0.23721665788086455</v>
      </c>
      <c r="I53" s="145" t="s">
        <v>195</v>
      </c>
      <c r="J53" s="147"/>
      <c r="K53" s="147">
        <v>6</v>
      </c>
      <c r="L53" s="143">
        <v>1</v>
      </c>
      <c r="M53" s="144">
        <f t="shared" si="3"/>
        <v>7</v>
      </c>
      <c r="N53" s="145" t="s">
        <v>58</v>
      </c>
      <c r="O53" s="146">
        <f>M53/M59*100</f>
        <v>0.37614185921547555</v>
      </c>
      <c r="P53" s="145" t="s">
        <v>195</v>
      </c>
    </row>
    <row r="54" spans="2:16" ht="15.75" customHeight="1">
      <c r="B54" s="128">
        <v>44</v>
      </c>
      <c r="C54" s="31" t="s">
        <v>109</v>
      </c>
      <c r="D54" s="31">
        <v>2</v>
      </c>
      <c r="E54" s="143">
        <v>0</v>
      </c>
      <c r="F54" s="144">
        <f t="shared" si="2"/>
        <v>2</v>
      </c>
      <c r="G54" s="145" t="s">
        <v>58</v>
      </c>
      <c r="H54" s="146">
        <f>F54/F59*100</f>
        <v>0.05271481286241434</v>
      </c>
      <c r="I54" s="145" t="s">
        <v>195</v>
      </c>
      <c r="J54" s="147"/>
      <c r="K54" s="147">
        <v>4</v>
      </c>
      <c r="L54" s="143">
        <v>0</v>
      </c>
      <c r="M54" s="144">
        <f t="shared" si="3"/>
        <v>4</v>
      </c>
      <c r="N54" s="145" t="s">
        <v>58</v>
      </c>
      <c r="O54" s="146">
        <f>M54/M59*100</f>
        <v>0.21493820526598603</v>
      </c>
      <c r="P54" s="145" t="s">
        <v>195</v>
      </c>
    </row>
    <row r="55" spans="2:16" ht="15.75" customHeight="1">
      <c r="B55" s="128">
        <v>45</v>
      </c>
      <c r="C55" s="31" t="s">
        <v>110</v>
      </c>
      <c r="D55" s="31">
        <v>2</v>
      </c>
      <c r="E55" s="143">
        <v>0</v>
      </c>
      <c r="F55" s="144">
        <f t="shared" si="2"/>
        <v>2</v>
      </c>
      <c r="G55" s="145" t="s">
        <v>58</v>
      </c>
      <c r="H55" s="146">
        <f>F55/F59*100</f>
        <v>0.05271481286241434</v>
      </c>
      <c r="I55" s="145" t="s">
        <v>195</v>
      </c>
      <c r="J55" s="147"/>
      <c r="K55" s="147">
        <v>1</v>
      </c>
      <c r="L55" s="143">
        <v>0</v>
      </c>
      <c r="M55" s="144">
        <f t="shared" si="3"/>
        <v>1</v>
      </c>
      <c r="N55" s="145" t="s">
        <v>58</v>
      </c>
      <c r="O55" s="146">
        <f>M55/M59*100</f>
        <v>0.05373455131649651</v>
      </c>
      <c r="P55" s="145" t="s">
        <v>195</v>
      </c>
    </row>
    <row r="56" spans="2:16" ht="15.75" customHeight="1">
      <c r="B56" s="128">
        <v>46</v>
      </c>
      <c r="C56" s="31" t="s">
        <v>111</v>
      </c>
      <c r="D56" s="31">
        <v>11</v>
      </c>
      <c r="E56" s="143">
        <v>0</v>
      </c>
      <c r="F56" s="144">
        <f t="shared" si="2"/>
        <v>11</v>
      </c>
      <c r="G56" s="145" t="s">
        <v>58</v>
      </c>
      <c r="H56" s="146">
        <f>F56/F59*100</f>
        <v>0.28993147074327885</v>
      </c>
      <c r="I56" s="145" t="s">
        <v>195</v>
      </c>
      <c r="J56" s="147"/>
      <c r="K56" s="147">
        <v>8</v>
      </c>
      <c r="L56" s="143">
        <v>0</v>
      </c>
      <c r="M56" s="144">
        <f t="shared" si="3"/>
        <v>8</v>
      </c>
      <c r="N56" s="145" t="s">
        <v>58</v>
      </c>
      <c r="O56" s="146">
        <f>M56/M59*100</f>
        <v>0.42987641053197206</v>
      </c>
      <c r="P56" s="145" t="s">
        <v>195</v>
      </c>
    </row>
    <row r="57" spans="2:16" ht="15.75" customHeight="1">
      <c r="B57" s="128">
        <v>47</v>
      </c>
      <c r="C57" s="31" t="s">
        <v>112</v>
      </c>
      <c r="D57" s="31">
        <v>13</v>
      </c>
      <c r="E57" s="143">
        <v>0</v>
      </c>
      <c r="F57" s="144">
        <f t="shared" si="2"/>
        <v>13</v>
      </c>
      <c r="G57" s="145" t="s">
        <v>58</v>
      </c>
      <c r="H57" s="146">
        <f>F57/F59*100</f>
        <v>0.3426462836056932</v>
      </c>
      <c r="I57" s="145" t="s">
        <v>195</v>
      </c>
      <c r="J57" s="147"/>
      <c r="K57" s="147">
        <v>13</v>
      </c>
      <c r="L57" s="143">
        <v>2</v>
      </c>
      <c r="M57" s="144">
        <f t="shared" si="3"/>
        <v>15</v>
      </c>
      <c r="N57" s="145" t="s">
        <v>58</v>
      </c>
      <c r="O57" s="146">
        <f>M57/M59*100</f>
        <v>0.8060182697474476</v>
      </c>
      <c r="P57" s="145" t="s">
        <v>195</v>
      </c>
    </row>
    <row r="58" spans="3:16" ht="15.75" customHeight="1" thickBot="1">
      <c r="C58" s="159" t="s">
        <v>197</v>
      </c>
      <c r="D58" s="159">
        <v>98</v>
      </c>
      <c r="E58" s="161">
        <f>SUM(E50:E57)</f>
        <v>0</v>
      </c>
      <c r="F58" s="162">
        <f t="shared" si="2"/>
        <v>98</v>
      </c>
      <c r="G58" s="162" t="s">
        <v>58</v>
      </c>
      <c r="H58" s="163">
        <f>F58/F59*100</f>
        <v>2.5830258302583027</v>
      </c>
      <c r="I58" s="162" t="s">
        <v>195</v>
      </c>
      <c r="J58" s="162"/>
      <c r="K58" s="162">
        <v>61</v>
      </c>
      <c r="L58" s="162">
        <f>SUM(L50:L57)</f>
        <v>3</v>
      </c>
      <c r="M58" s="162">
        <f t="shared" si="3"/>
        <v>64</v>
      </c>
      <c r="N58" s="162" t="s">
        <v>58</v>
      </c>
      <c r="O58" s="163">
        <f>M58/M59*100</f>
        <v>3.4390112842557765</v>
      </c>
      <c r="P58" s="162" t="s">
        <v>195</v>
      </c>
    </row>
    <row r="59" spans="1:16" ht="15.75" customHeight="1" thickTop="1">
      <c r="A59" s="123" t="s">
        <v>152</v>
      </c>
      <c r="B59" s="164"/>
      <c r="C59" s="123"/>
      <c r="D59" s="123">
        <f>D58+D49+D39+D32+D27+D23+D12+D5</f>
        <v>3706</v>
      </c>
      <c r="E59" s="165">
        <f>E58+E49+E39+E32+E27+E23+E12+E5</f>
        <v>88</v>
      </c>
      <c r="F59" s="145">
        <f>F58+F49+F39+F32+F27+F23+F12+F5</f>
        <v>3794</v>
      </c>
      <c r="G59" s="145" t="s">
        <v>58</v>
      </c>
      <c r="H59" s="157">
        <f>H58+H49+H39+H32+H27+H23+H12+H5</f>
        <v>100</v>
      </c>
      <c r="I59" s="145" t="s">
        <v>195</v>
      </c>
      <c r="J59" s="145"/>
      <c r="K59" s="145">
        <f>K58+K49+K39+K32+K27+K23+K12+K5</f>
        <v>1799</v>
      </c>
      <c r="L59" s="145">
        <f>L58+L49+L39+L32+L27+L23+L12+L5</f>
        <v>62</v>
      </c>
      <c r="M59" s="145">
        <f>M58+M49+M39+M32+M27+M23+M12+M5</f>
        <v>1861</v>
      </c>
      <c r="N59" s="145" t="s">
        <v>58</v>
      </c>
      <c r="O59" s="157">
        <f>O58+O49+O39+O32+O27+O23+O12+O5</f>
        <v>100</v>
      </c>
      <c r="P59" s="145" t="s">
        <v>195</v>
      </c>
    </row>
  </sheetData>
  <sheetProtection/>
  <printOptions horizontalCentered="1" verticalCentered="1"/>
  <pageMargins left="0.7874015748031497" right="0.7874015748031497" top="0.9055118110236221" bottom="0.9055118110236221" header="0.5118110236220472" footer="0.5118110236220472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エイズ結核感染症課</dc:creator>
  <cp:keywords/>
  <dc:description/>
  <cp:lastModifiedBy>Windows ユーザー</cp:lastModifiedBy>
  <cp:lastPrinted>2000-12-05T23:39:50Z</cp:lastPrinted>
  <dcterms:created xsi:type="dcterms:W3CDTF">1996-11-20T01:36:02Z</dcterms:created>
  <dcterms:modified xsi:type="dcterms:W3CDTF">2016-07-20T04:26:24Z</dcterms:modified>
  <cp:category/>
  <cp:version/>
  <cp:contentType/>
  <cp:contentStatus/>
</cp:coreProperties>
</file>