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780" windowWidth="11970" windowHeight="3465" tabRatio="930" activeTab="0"/>
  </bookViews>
  <sheets>
    <sheet name="結果報告" sheetId="1" r:id="rId1"/>
    <sheet name="委員長コメント" sheetId="2" r:id="rId2"/>
    <sheet name="献血件数及びＨＩＶ抗体陽性件数" sheetId="3" r:id="rId3"/>
    <sheet name="前回との比較" sheetId="4" r:id="rId4"/>
    <sheet name="感染経路別、年齢・国籍別" sheetId="5" r:id="rId5"/>
    <sheet name="法施行後状況" sheetId="6" r:id="rId6"/>
    <sheet name="都道府県" sheetId="7" r:id="rId7"/>
    <sheet name="相談件数" sheetId="8" r:id="rId8"/>
    <sheet name="HIV抗体検査件数" sheetId="9" r:id="rId9"/>
  </sheets>
  <definedNames>
    <definedName name="_xlnm.Print_Area" localSheetId="8">'HIV抗体検査件数'!$A$1:$M$54</definedName>
    <definedName name="_xlnm.Print_Area" localSheetId="1">'委員長コメント'!$A$1:$A$13</definedName>
    <definedName name="_xlnm.Print_Area" localSheetId="4">'感染経路別、年齢・国籍別'!$A$1:$N$28</definedName>
    <definedName name="_xlnm.Print_Area" localSheetId="0">'結果報告'!$A$1:$A$45</definedName>
    <definedName name="_xlnm.Print_Area" localSheetId="2">'献血件数及びＨＩＶ抗体陽性件数'!$A$1:$D$45</definedName>
    <definedName name="_xlnm.Print_Area" localSheetId="3">'前回との比較'!$A$1:$X$42</definedName>
    <definedName name="_xlnm.Print_Area" localSheetId="7">'相談件数'!$A$1:$M$54</definedName>
    <definedName name="_xlnm.Print_Area" localSheetId="6">'都道府県'!$A$1:$P$59</definedName>
    <definedName name="_xlnm.Print_Area" localSheetId="5">'法施行後状況'!$A$1:$Q$20</definedName>
    <definedName name="_xlnm.Print_Titles" localSheetId="8">'HIV抗体検査件数'!$A:$A</definedName>
    <definedName name="_xlnm.Print_Titles" localSheetId="7">'相談件数'!$A:$A</definedName>
  </definedNames>
  <calcPr fullCalcOnLoad="1"/>
</workbook>
</file>

<file path=xl/sharedStrings.xml><?xml version="1.0" encoding="utf-8"?>
<sst xmlns="http://schemas.openxmlformats.org/spreadsheetml/2006/main" count="806" uniqueCount="233">
  <si>
    <t>エイズ動向委員会の結果報告について</t>
  </si>
  <si>
    <t>４　任意報告により</t>
  </si>
  <si>
    <t>委員長コメント</t>
  </si>
  <si>
    <t>献 血 件 数 及 び ＨＩＶ 抗 体 陽 性 件 数</t>
  </si>
  <si>
    <t>年</t>
  </si>
  <si>
    <t>献血件数</t>
  </si>
  <si>
    <t>陽性者数</t>
  </si>
  <si>
    <t>１０万人</t>
  </si>
  <si>
    <t>（検査実施数）</t>
  </si>
  <si>
    <t>（）内女性</t>
  </si>
  <si>
    <t>当たり</t>
  </si>
  <si>
    <t>件</t>
  </si>
  <si>
    <t>人</t>
  </si>
  <si>
    <t>１９８７年</t>
  </si>
  <si>
    <t>(昭和62年)</t>
  </si>
  <si>
    <t>( 1)</t>
  </si>
  <si>
    <t>１９８８年</t>
  </si>
  <si>
    <t xml:space="preserve"> (昭和63年)</t>
  </si>
  <si>
    <t>１９８９年</t>
  </si>
  <si>
    <t>(平成元年)</t>
  </si>
  <si>
    <t>１９９０年</t>
  </si>
  <si>
    <t xml:space="preserve"> (平成２年)</t>
  </si>
  <si>
    <t>( 6)</t>
  </si>
  <si>
    <t>１９９１年</t>
  </si>
  <si>
    <t>(平成３年)</t>
  </si>
  <si>
    <t>( 4)</t>
  </si>
  <si>
    <t>１９９２年</t>
  </si>
  <si>
    <t>(平成４年)</t>
  </si>
  <si>
    <t>( 7)</t>
  </si>
  <si>
    <t>１９９３年</t>
  </si>
  <si>
    <t>(平成５年)</t>
  </si>
  <si>
    <t>( 5)</t>
  </si>
  <si>
    <t>１９９４年</t>
  </si>
  <si>
    <t>(平成６年)</t>
  </si>
  <si>
    <t>１９９５年</t>
  </si>
  <si>
    <t>(平成７年)</t>
  </si>
  <si>
    <t>( 9)</t>
  </si>
  <si>
    <t>１９９６年</t>
  </si>
  <si>
    <t>(平成８年)</t>
  </si>
  <si>
    <t>１９９７年</t>
  </si>
  <si>
    <t>(平成９年)</t>
  </si>
  <si>
    <t>１９９８年</t>
  </si>
  <si>
    <t>(平成１０年)</t>
  </si>
  <si>
    <t>１９９９年</t>
  </si>
  <si>
    <t>(平成１１年)</t>
  </si>
  <si>
    <t>２０００年</t>
  </si>
  <si>
    <t>(速　報　値)</t>
  </si>
  <si>
    <t>（注）</t>
  </si>
  <si>
    <t>・昭和６１年は、年中途から実施したことなどから、3,146,940件、内陽性件数１１件（女性０）となっている。</t>
  </si>
  <si>
    <t xml:space="preserve">・抗体検査陽性の献血血液は、焼却されており、使用されていない。   </t>
  </si>
  <si>
    <t>感染症法に基づくエイズ患者・感染者情報</t>
  </si>
  <si>
    <t>１０歳未満</t>
  </si>
  <si>
    <t>１０～１９</t>
  </si>
  <si>
    <t>２０～２９</t>
  </si>
  <si>
    <t>３０～３９</t>
  </si>
  <si>
    <t>４０～４９</t>
  </si>
  <si>
    <t>５０歳以上</t>
  </si>
  <si>
    <t>異性間の性的接触</t>
  </si>
  <si>
    <t>（</t>
  </si>
  <si>
    <t>国内</t>
  </si>
  <si>
    <t>海外</t>
  </si>
  <si>
    <t>不明</t>
  </si>
  <si>
    <t>計</t>
  </si>
  <si>
    <t>静注薬物濫用</t>
  </si>
  <si>
    <t>母子感染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</si>
  <si>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</si>
  <si>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</si>
  <si>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</si>
  <si>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</si>
  <si>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</si>
  <si>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</si>
  <si>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</si>
  <si>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</si>
  <si>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</si>
  <si>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</si>
  <si>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</si>
  <si>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</si>
  <si>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</si>
  <si>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</si>
  <si>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</si>
  <si>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</si>
  <si>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</si>
  <si>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</si>
  <si>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</si>
  <si>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</si>
  <si>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</si>
  <si>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</si>
  <si>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</si>
  <si>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</si>
  <si>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</si>
  <si>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</si>
  <si>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</si>
  <si>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</si>
  <si>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</si>
  <si>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</si>
  <si>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</si>
  <si>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</si>
  <si>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</si>
  <si>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</si>
  <si>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</si>
  <si>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</si>
  <si>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</si>
  <si>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</si>
  <si>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</si>
  <si>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</si>
  <si>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</si>
  <si>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</si>
  <si>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</si>
  <si>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</si>
  <si>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</si>
  <si>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</si>
  <si>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</si>
  <si>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</si>
  <si>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( 4)</t>
  </si>
  <si>
    <t>・平成１２年の陽性件数には、ＮＡＴ検査のみ陽性の２件が含まれる。</t>
  </si>
  <si>
    <t>表１　　ＨＩＶ感染者及びＡＩＤＳ患者の国籍別、性別、感染経路別、年齢別、感染地域別報告数</t>
  </si>
  <si>
    <t>診断区分</t>
  </si>
  <si>
    <t>日本国籍</t>
  </si>
  <si>
    <t>外国国籍</t>
  </si>
  <si>
    <t>合計</t>
  </si>
  <si>
    <t>男</t>
  </si>
  <si>
    <t>女</t>
  </si>
  <si>
    <t>項目</t>
  </si>
  <si>
    <t>区分</t>
  </si>
  <si>
    <t>今回</t>
  </si>
  <si>
    <t>前回</t>
  </si>
  <si>
    <t>ＨＩＶ感染者</t>
  </si>
  <si>
    <t>感染経路</t>
  </si>
  <si>
    <t>同性間の性的接触＊１</t>
  </si>
  <si>
    <t>その他＊２</t>
  </si>
  <si>
    <t>年齢</t>
  </si>
  <si>
    <t>感染地域</t>
  </si>
  <si>
    <t>ＡＩＤＳ患者</t>
  </si>
  <si>
    <t>＊１　両性間性的接触を含む。</t>
  </si>
  <si>
    <t>＊２　輸血などに伴う感染例や推定される感染経路が複数ある例を含む。</t>
  </si>
  <si>
    <t>＜計算用＞</t>
  </si>
  <si>
    <t>小計</t>
  </si>
  <si>
    <t>－</t>
  </si>
  <si>
    <t>ＨＩＶ合計</t>
  </si>
  <si>
    <t>AIDS合計</t>
  </si>
  <si>
    <t>＊３　凝固因子製剤による感染者数は、1998年5月末現在における「ＨＩＶ感染者発症予防・治療に関する研究班」</t>
  </si>
  <si>
    <t>　　　　からの最終報告数である。</t>
  </si>
  <si>
    <t>（上記死亡者数には「HIV感染者発症予防・治療に関する研究班」からの累積死亡報告数502名が含まれる）</t>
  </si>
  <si>
    <t>　　　　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</si>
  <si>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</si>
  <si>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r>
      <t>その他</t>
    </r>
    <r>
      <rPr>
        <vertAlign val="superscript"/>
        <sz val="11"/>
        <rFont val="ＭＳ Ｐゴシック"/>
        <family val="3"/>
      </rPr>
      <t>＊２</t>
    </r>
  </si>
  <si>
    <r>
      <t>凝固因子製剤</t>
    </r>
    <r>
      <rPr>
        <vertAlign val="superscript"/>
        <sz val="11"/>
        <rFont val="ＭＳ Ｐゴシック"/>
        <family val="3"/>
      </rPr>
      <t>＊３</t>
    </r>
  </si>
  <si>
    <t>表３　エイズ予防法施行後のＨＩＶ感染者及びＡＩＤＳ患者の性別、年齢別、感染地域別報告数</t>
  </si>
  <si>
    <t>（凝固因子製剤による感染を除く）</t>
  </si>
  <si>
    <t>男性</t>
  </si>
  <si>
    <t>女性</t>
  </si>
  <si>
    <t>表４　ＨＩＶ感染者及びＡＩＤＳ患者の都道府県別累積報告状況</t>
  </si>
  <si>
    <t>ブロック名</t>
  </si>
  <si>
    <t>前回累積件数</t>
  </si>
  <si>
    <t>今回報告数</t>
  </si>
  <si>
    <t>累積報告数</t>
  </si>
  <si>
    <t>%）</t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</si>
  <si>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</si>
  <si>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</si>
  <si>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</si>
  <si>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</si>
  <si>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</si>
  <si>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</si>
  <si>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</si>
  <si>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</si>
  <si>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 xml:space="preserve">      03-3595-2395(直通)</t>
  </si>
  <si>
    <t>照会先：医薬局血液対策課</t>
  </si>
  <si>
    <t>(平成１２年)</t>
  </si>
  <si>
    <t>67</t>
  </si>
  <si>
    <t>　</t>
  </si>
  <si>
    <t xml:space="preserve">　〔平成13年1月1日～3月25日〕 </t>
  </si>
  <si>
    <t>表２　平成１３年３月２５日現在のＨＩＶ感染者及びＡＩＤＳ患者の国籍別、性別、感染経路別報告数の累計</t>
  </si>
  <si>
    <t>＊平成13年3月31日現在累積死亡者数　　　</t>
  </si>
  <si>
    <t>1,214名</t>
  </si>
  <si>
    <t>＜以下計算用＞</t>
  </si>
  <si>
    <t>今回発生分</t>
  </si>
  <si>
    <t>前回までの累積</t>
  </si>
  <si>
    <t>担当者：西　田，佐　藤</t>
  </si>
  <si>
    <t>平成１３年４月２４日（火）</t>
  </si>
  <si>
    <t>TEL:03-5253-1111 (内線)2905,2904</t>
  </si>
  <si>
    <t>２００１年</t>
  </si>
  <si>
    <t>(平成１３年)</t>
  </si>
  <si>
    <t>14</t>
  </si>
  <si>
    <t>( 0)</t>
  </si>
  <si>
    <t>１．今回の報告期間は平成１３年１月１日より３月２５日までの約３ヶ月であり、患者数は法定報告６２件（前回３９件）、任意報告１件（前回３件）、感染者数は１２９件（前回８７件）である。</t>
  </si>
  <si>
    <t>　※前回は（１２年１０月３０日より１２月３１日までの約２ヶ月）</t>
  </si>
  <si>
    <t>２．今回の報告では、感染経路別に見ると、ＨＩＶ感染者においては同性間性的接触によるものが７２件、ＡＩＤＳ患者においては異性間性的接触によるものが２７件と、それぞれ最も多く、これは前回と同様の傾向と言える。</t>
  </si>
  <si>
    <t>年齢別では前回同様、患者・感染者ともに各年齢層に分布しているものの、感染者では２０代～３０代、患者では３０代以上が占める割合が高い。</t>
  </si>
  <si>
    <t>３．今回から四半期ごとに保健所におけるＨＩＶ抗体検査・相談受付実施件数を集計する。平成１３年第１四半期における検査件数は１１,４８８件、相談件数は２５，４０６件であり、今後の四半期ごとの推移に注目していきたい。（平成１２年１年間における検査件数は４８，６２０件、相談件数は１０７，２５６件）</t>
  </si>
  <si>
    <t>１　本日の委員会では、平成１３年１月１日から３月２５日までの感染症法に基づく患者・感染者報告並びに平成１３年１月１日から３月３１日までの任意報告を解析した。</t>
  </si>
  <si>
    <t>２　平成１３年１月１日から３月２５日までの間に感染症法に基づき報告されたエイズ患者は６２件、ＨＩＶ感染者は１２９件であった。</t>
  </si>
  <si>
    <t>　　患者６２件、感染者１２９件の内訳は、</t>
  </si>
  <si>
    <t>　①感染原因別では、異性間の性的接触による患者２７件、感染者４０件、同性間の性的接触による患者１８件、感染者７２件、静注薬物の濫用による感染者が１件、その他の原因による患者１件、感染者４件、原因不明の患者１６件、感染者１２件であった。</t>
  </si>
  <si>
    <t>　②性別では男性患者５３件、感染者１１６件、女性患者９件、感染者１３件であった。</t>
  </si>
  <si>
    <t>　③年齢区分別では、患者は２０代５件、３０代２０件、４０代２２件、５０歳以上１５件、感染者は２０代４８件、３０代４７件、４０代１６件、５０歳以上１８件であった。</t>
  </si>
  <si>
    <t>　④国籍別では日本人患者４４件、感染者１１１件、外国人患者１８件、感染者１８件であった。</t>
  </si>
  <si>
    <t>　⑤感染地域別では、国内で感染した患者３８件、感染者９８件、海外で感染した患者９件、感染者１１件、感染地域不明患者１５件、感染者２０件であった。</t>
  </si>
  <si>
    <t>３　患者６２件、感染者１２９件のうち</t>
  </si>
  <si>
    <t>　①異性間の性的接触による患者２７件、感染者４０件のうち日本人男性は、患者２０件、感染者２８件、日本人女性は、患者１件、感染者７件であった。また、外国人男性は、患者２件、感染者３件、外国人女性は、患者４件、感染者２件であった。</t>
  </si>
  <si>
    <t>　②日本人男性患者４１件のうち２０代２件、３０代１０件、４０代１５件、５０歳以上１４件、日本人男性感染者１０３件のうち、２０代４０件、３０代３４件、４０代１３件、５０歳以上１６件であった。また、日本人女性患者３件のうち３０代１件、４０代２件、日本人女性感染者８件のうち２０代１件、３０代３件、４０代２件、５０歳以上２件であった。</t>
  </si>
  <si>
    <t>　③外国人男性患者１２件のうち２０代２件、３０代４件、４０代５件、５０歳以上１件、外国人男性感染者１３件のうち２０代４件、３０代８件、４０代１件であった。また、外国人女性患者６件のうち２０代１件、３０代５件、外国人女性感染者５件のうち２０代３件、３０代２件であった。</t>
  </si>
  <si>
    <t>　④国内感染による患者３８件のうち日本人男性が３４件、日本人女性が２件、外国人女性が２件であった。また、国内感染による感染者９８件のうち日本人男性が８５件、日本人女性が５件、外国人男性が８件であった。</t>
  </si>
  <si>
    <t>　⑤海外感染による患者９件のうち日本人男性が３件、外国人男性が４件、外国人女性が２件であった。また、海外感染による感染者１１件のうち日本人男性が５件、日本人女性が３件、外国人男性が１件、外国人女性が２件であった。</t>
  </si>
  <si>
    <t>　①キャリア等からエイズ患者になったとの報告は１件であった。</t>
  </si>
  <si>
    <t>　②患者・感染者の死亡９件は７件がエイズが原因、２件がそれ以外の原因であった。</t>
  </si>
  <si>
    <t>　③死亡報告９件のうち２０代３件、３０代２件、４０代１件、５０代３件であった。</t>
  </si>
  <si>
    <t>５　今回９名の死亡報告があり、累積死亡報告数は１,２１４名となった。</t>
  </si>
  <si>
    <t>６　平成１３年１月から３月末までの保健所におけるHIV抗体検査件数は１１，４８８件、保健所における相談件数は２５，４０６件であった。</t>
  </si>
  <si>
    <t>７　平成１３年１月から３月末日までの献血件数１，３８９，７００件のうち、ＨＩＶ抗体陽性件数は１４件であった。</t>
  </si>
  <si>
    <t>保健所における相談件数</t>
  </si>
  <si>
    <t>（単位：件）</t>
  </si>
  <si>
    <t>平成９年</t>
  </si>
  <si>
    <t>平成１０年</t>
  </si>
  <si>
    <t>平成１１年</t>
  </si>
  <si>
    <t>平成12年</t>
  </si>
  <si>
    <t>平成13年</t>
  </si>
  <si>
    <t>都道府県</t>
  </si>
  <si>
    <t>上半期</t>
  </si>
  <si>
    <t>下半期</t>
  </si>
  <si>
    <t>第１四半期</t>
  </si>
  <si>
    <t>第２四半期</t>
  </si>
  <si>
    <t>第３四半期</t>
  </si>
  <si>
    <t>第４四半期</t>
  </si>
  <si>
    <t>1月～6月</t>
  </si>
  <si>
    <t>7月～12月</t>
  </si>
  <si>
    <t>7月～１２月</t>
  </si>
  <si>
    <t>１月～３月</t>
  </si>
  <si>
    <t>４月～６月</t>
  </si>
  <si>
    <t>７月～９月</t>
  </si>
  <si>
    <t>10月～12月</t>
  </si>
  <si>
    <t>年　計</t>
  </si>
  <si>
    <t>保健所におけるＨＩＶ抗体検査件数</t>
  </si>
  <si>
    <t>１月～6月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</si>
</sst>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.0"/>
    <numFmt numFmtId="183" formatCode="0.0"/>
    <numFmt numFmtId="184" formatCode="\(0\)"/>
    <numFmt numFmtId="185" formatCode="_(0\)"/>
    <numFmt numFmtId="186" formatCode="\ \(0\)"/>
    <numFmt numFmtId="187" formatCode="#,##0.0;[Red]\-#,##0.0"/>
    <numFmt numFmtId="188" formatCode="#,##0_);\(#,##0\)"/>
    <numFmt numFmtId="189" formatCode="\ 0"/>
    <numFmt numFmtId="190" formatCode="#,##0_ ;[Red]\-#,##0\ "/>
    <numFmt numFmtId="191" formatCode="#,##0_);[Red]\(#,##0\)"/>
    <numFmt numFmtId="192" formatCode="#\ ?/4"/>
    <numFmt numFmtId="193" formatCode="0.000_ "/>
    <numFmt numFmtId="194" formatCode="\(General\)"/>
    <numFmt numFmtId="195" formatCode="0_ "/>
    <numFmt numFmtId="196" formatCode="&quot;△&quot;\ #,##0;&quot;▲&quot;\ #,##0"/>
    <numFmt numFmtId="197" formatCode="0.0_ "/>
    <numFmt numFmtId="198" formatCode="#,##0_ "/>
    <numFmt numFmtId="199" formatCode="#,##0.0_);[Red]\(#,##0.0\)"/>
    <numFmt numFmtId="200" formatCode="#,##0.000"/>
    <numFmt numFmtId="201" formatCode="#,##0.0000"/>
    <numFmt numFmtId="202" formatCode="#,##0.00000"/>
  </numFmts>
  <fonts count="7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8"/>
      <name val="明朝"/>
      <family val="3"/>
    </font>
    <font>
      <b/>
      <sz val="9"/>
      <name val="明朝"/>
      <family val="3"/>
    </font>
    <font>
      <b/>
      <sz val="14"/>
      <name val="明朝"/>
      <family val="3"/>
    </font>
    <font>
      <b/>
      <sz val="10"/>
      <name val="明朝"/>
      <family val="3"/>
    </font>
    <font>
      <b/>
      <i/>
      <sz val="16"/>
      <name val="ＭＳ ゴシック"/>
      <family val="3"/>
    </font>
    <font>
      <sz val="10"/>
      <name val="明朝"/>
      <family val="3"/>
    </font>
    <font>
      <b/>
      <i/>
      <sz val="9"/>
      <name val="明朝"/>
      <family val="3"/>
    </font>
    <font>
      <b/>
      <i/>
      <sz val="16"/>
      <color indexed="10"/>
      <name val="ＭＳ ゴシック"/>
      <family val="3"/>
    </font>
    <font>
      <b/>
      <sz val="11"/>
      <color indexed="10"/>
      <name val="ＭＳ 明朝"/>
      <family val="1"/>
    </font>
    <font>
      <sz val="14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明朝"/>
      <family val="3"/>
    </font>
    <font>
      <sz val="6"/>
      <name val="明朝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明朝"/>
      <family val="3"/>
    </font>
    <font>
      <b/>
      <sz val="16"/>
      <name val="リュウミンL-KL"/>
      <family val="3"/>
    </font>
    <font>
      <sz val="14"/>
      <name val="リュウミンL-KL"/>
      <family val="1"/>
    </font>
    <font>
      <sz val="9"/>
      <name val="リュウミンL-KL"/>
      <family val="1"/>
    </font>
    <font>
      <i/>
      <sz val="9"/>
      <name val="リュウミンL-KL"/>
      <family val="1"/>
    </font>
    <font>
      <sz val="11"/>
      <name val="リュウミンL-KL"/>
      <family val="1"/>
    </font>
    <font>
      <sz val="8"/>
      <name val="リュウミンL-KL"/>
      <family val="1"/>
    </font>
    <font>
      <sz val="9"/>
      <color indexed="62"/>
      <name val="リュウミンL-KL"/>
      <family val="1"/>
    </font>
    <font>
      <sz val="8"/>
      <color indexed="62"/>
      <name val="リュウミンL-KL"/>
      <family val="1"/>
    </font>
    <font>
      <sz val="9"/>
      <color indexed="10"/>
      <name val="リュウミンL-KL"/>
      <family val="1"/>
    </font>
    <font>
      <sz val="9"/>
      <color indexed="8"/>
      <name val="Century"/>
      <family val="1"/>
    </font>
    <font>
      <sz val="9"/>
      <name val="Century"/>
      <family val="1"/>
    </font>
    <font>
      <sz val="9"/>
      <color indexed="8"/>
      <name val="リュウミンL-KL"/>
      <family val="1"/>
    </font>
    <font>
      <sz val="9"/>
      <color indexed="12"/>
      <name val="Century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name val="明朝"/>
      <family val="3"/>
    </font>
    <font>
      <sz val="10"/>
      <color indexed="39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5" fillId="0" borderId="0">
      <alignment/>
      <protection/>
    </xf>
    <xf numFmtId="0" fontId="0" fillId="0" borderId="0">
      <alignment horizontal="distributed"/>
      <protection/>
    </xf>
    <xf numFmtId="0" fontId="7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38" fontId="10" fillId="0" borderId="0" xfId="48" applyFont="1" applyFill="1" applyBorder="1" applyAlignment="1" quotePrefix="1">
      <alignment horizontal="right" vertical="top"/>
    </xf>
    <xf numFmtId="38" fontId="10" fillId="0" borderId="0" xfId="48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193" fontId="16" fillId="0" borderId="15" xfId="0" applyNumberFormat="1" applyFont="1" applyBorder="1" applyAlignment="1">
      <alignment horizontal="center"/>
    </xf>
    <xf numFmtId="193" fontId="16" fillId="0" borderId="1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193" fontId="16" fillId="0" borderId="11" xfId="0" applyNumberFormat="1" applyFont="1" applyBorder="1" applyAlignment="1">
      <alignment horizontal="center"/>
    </xf>
    <xf numFmtId="38" fontId="15" fillId="0" borderId="0" xfId="48" applyFont="1" applyFill="1" applyBorder="1" applyAlignment="1">
      <alignment vertical="top"/>
    </xf>
    <xf numFmtId="38" fontId="26" fillId="0" borderId="0" xfId="48" applyFont="1" applyFill="1" applyBorder="1" applyAlignment="1" quotePrefix="1">
      <alignment vertical="top"/>
    </xf>
    <xf numFmtId="38" fontId="26" fillId="0" borderId="0" xfId="48" applyFont="1" applyFill="1" applyBorder="1" applyAlignment="1">
      <alignment vertical="top"/>
    </xf>
    <xf numFmtId="49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8" xfId="0" applyFont="1" applyBorder="1" applyAlignment="1">
      <alignment/>
    </xf>
    <xf numFmtId="58" fontId="0" fillId="0" borderId="0" xfId="0" applyNumberFormat="1" applyAlignment="1">
      <alignment horizontal="right" wrapText="1"/>
    </xf>
    <xf numFmtId="0" fontId="11" fillId="0" borderId="0" xfId="60" applyFont="1" applyFill="1" applyBorder="1" applyAlignment="1" quotePrefix="1">
      <alignment horizontal="centerContinuous"/>
      <protection/>
    </xf>
    <xf numFmtId="0" fontId="6" fillId="0" borderId="0" xfId="60" applyFont="1" applyFill="1" applyBorder="1" applyAlignment="1" quotePrefix="1">
      <alignment horizontal="centerContinuous"/>
      <protection/>
    </xf>
    <xf numFmtId="0" fontId="4" fillId="0" borderId="0" xfId="60" applyFont="1" applyFill="1" applyBorder="1" applyAlignment="1">
      <alignment horizontal="centerContinuous"/>
      <protection/>
    </xf>
    <xf numFmtId="0" fontId="15" fillId="0" borderId="0" xfId="60">
      <alignment/>
      <protection/>
    </xf>
    <xf numFmtId="0" fontId="8" fillId="0" borderId="0" xfId="60" applyFont="1" applyFill="1" applyBorder="1" applyAlignment="1" quotePrefix="1">
      <alignment horizontal="centerContinuous"/>
      <protection/>
    </xf>
    <xf numFmtId="0" fontId="4" fillId="0" borderId="0" xfId="60" applyFont="1" applyFill="1" applyBorder="1">
      <alignment/>
      <protection/>
    </xf>
    <xf numFmtId="0" fontId="12" fillId="0" borderId="0" xfId="60" applyFont="1" applyFill="1" applyBorder="1" applyAlignment="1">
      <alignment horizontal="centerContinuous"/>
      <protection/>
    </xf>
    <xf numFmtId="0" fontId="7" fillId="0" borderId="0" xfId="60" applyFont="1" applyFill="1" applyBorder="1" applyAlignment="1" quotePrefix="1">
      <alignment horizontal="centerContinuous"/>
      <protection/>
    </xf>
    <xf numFmtId="0" fontId="7" fillId="0" borderId="0" xfId="60" applyFont="1" applyFill="1" applyBorder="1" applyAlignment="1">
      <alignment horizontal="centerContinuous"/>
      <protection/>
    </xf>
    <xf numFmtId="0" fontId="6" fillId="0" borderId="0" xfId="60" applyFont="1" applyFill="1" applyBorder="1" applyAlignment="1">
      <alignment/>
      <protection/>
    </xf>
    <xf numFmtId="0" fontId="18" fillId="0" borderId="0" xfId="60" applyFont="1" applyBorder="1">
      <alignment/>
      <protection/>
    </xf>
    <xf numFmtId="0" fontId="19" fillId="0" borderId="0" xfId="60" applyFont="1" applyBorder="1">
      <alignment/>
      <protection/>
    </xf>
    <xf numFmtId="0" fontId="19" fillId="0" borderId="0" xfId="60" applyFont="1">
      <alignment/>
      <protection/>
    </xf>
    <xf numFmtId="0" fontId="19" fillId="1" borderId="19" xfId="60" applyFont="1" applyFill="1" applyBorder="1" applyAlignment="1">
      <alignment horizontal="center"/>
      <protection/>
    </xf>
    <xf numFmtId="0" fontId="19" fillId="1" borderId="20" xfId="60" applyFont="1" applyFill="1" applyBorder="1" applyAlignment="1">
      <alignment horizontal="centerContinuous"/>
      <protection/>
    </xf>
    <xf numFmtId="0" fontId="19" fillId="1" borderId="20" xfId="60" applyFont="1" applyFill="1" applyBorder="1" applyAlignment="1">
      <alignment/>
      <protection/>
    </xf>
    <xf numFmtId="0" fontId="19" fillId="1" borderId="0" xfId="60" applyFont="1" applyFill="1" applyBorder="1" applyAlignment="1">
      <alignment horizontal="center"/>
      <protection/>
    </xf>
    <xf numFmtId="0" fontId="19" fillId="1" borderId="0" xfId="60" applyFont="1" applyFill="1">
      <alignment/>
      <protection/>
    </xf>
    <xf numFmtId="0" fontId="19" fillId="1" borderId="21" xfId="60" applyFont="1" applyFill="1" applyBorder="1" applyAlignment="1">
      <alignment horizontal="centerContinuous"/>
      <protection/>
    </xf>
    <xf numFmtId="0" fontId="19" fillId="1" borderId="22" xfId="60" applyFont="1" applyFill="1" applyBorder="1" applyAlignment="1">
      <alignment horizontal="center"/>
      <protection/>
    </xf>
    <xf numFmtId="0" fontId="15" fillId="1" borderId="22" xfId="60" applyFill="1" applyBorder="1" applyAlignment="1">
      <alignment horizontal="center"/>
      <protection/>
    </xf>
    <xf numFmtId="0" fontId="19" fillId="1" borderId="0" xfId="60" applyFont="1" applyFill="1" applyAlignment="1">
      <alignment horizontal="center"/>
      <protection/>
    </xf>
    <xf numFmtId="0" fontId="15" fillId="1" borderId="0" xfId="60" applyFill="1" applyAlignment="1">
      <alignment horizontal="center"/>
      <protection/>
    </xf>
    <xf numFmtId="0" fontId="15" fillId="0" borderId="0" xfId="60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9" fillId="0" borderId="23" xfId="60" applyFont="1" applyBorder="1" applyAlignment="1">
      <alignment horizontal="left"/>
      <protection/>
    </xf>
    <xf numFmtId="0" fontId="19" fillId="0" borderId="23" xfId="60" applyFont="1" applyBorder="1" applyAlignment="1">
      <alignment horizontal="center"/>
      <protection/>
    </xf>
    <xf numFmtId="0" fontId="15" fillId="0" borderId="23" xfId="60" applyBorder="1" applyAlignment="1">
      <alignment horizontal="center"/>
      <protection/>
    </xf>
    <xf numFmtId="0" fontId="19" fillId="0" borderId="23" xfId="60" applyFont="1" applyBorder="1" applyAlignment="1">
      <alignment horizontal="right"/>
      <protection/>
    </xf>
    <xf numFmtId="0" fontId="14" fillId="0" borderId="23" xfId="60" applyFont="1" applyBorder="1" applyAlignment="1">
      <alignment horizontal="right"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9" fillId="0" borderId="24" xfId="60" applyFont="1" applyBorder="1" applyAlignment="1">
      <alignment horizontal="right"/>
      <protection/>
    </xf>
    <xf numFmtId="0" fontId="22" fillId="0" borderId="24" xfId="60" applyFont="1" applyBorder="1" applyAlignment="1">
      <alignment horizontal="right"/>
      <protection/>
    </xf>
    <xf numFmtId="0" fontId="15" fillId="0" borderId="24" xfId="60" applyBorder="1">
      <alignment/>
      <protection/>
    </xf>
    <xf numFmtId="0" fontId="19" fillId="0" borderId="0" xfId="60" applyFont="1" applyBorder="1" applyAlignment="1">
      <alignment horizontal="right"/>
      <protection/>
    </xf>
    <xf numFmtId="0" fontId="22" fillId="0" borderId="0" xfId="60" applyFont="1" applyBorder="1" applyAlignment="1">
      <alignment horizontal="right"/>
      <protection/>
    </xf>
    <xf numFmtId="0" fontId="15" fillId="0" borderId="0" xfId="60" applyBorder="1">
      <alignment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25" xfId="60" applyFont="1" applyBorder="1">
      <alignment/>
      <protection/>
    </xf>
    <xf numFmtId="0" fontId="15" fillId="0" borderId="25" xfId="60" applyBorder="1">
      <alignment/>
      <protection/>
    </xf>
    <xf numFmtId="0" fontId="20" fillId="0" borderId="25" xfId="60" applyFont="1" applyBorder="1">
      <alignment/>
      <protection/>
    </xf>
    <xf numFmtId="0" fontId="21" fillId="0" borderId="25" xfId="60" applyFont="1" applyBorder="1">
      <alignment/>
      <protection/>
    </xf>
    <xf numFmtId="0" fontId="19" fillId="0" borderId="25" xfId="60" applyFont="1" applyBorder="1" applyAlignment="1">
      <alignment horizontal="right"/>
      <protection/>
    </xf>
    <xf numFmtId="0" fontId="22" fillId="0" borderId="25" xfId="60" applyFont="1" applyBorder="1" applyAlignment="1">
      <alignment horizontal="right"/>
      <protection/>
    </xf>
    <xf numFmtId="0" fontId="20" fillId="0" borderId="0" xfId="60" applyFont="1" applyFill="1" applyBorder="1">
      <alignment/>
      <protection/>
    </xf>
    <xf numFmtId="0" fontId="21" fillId="0" borderId="0" xfId="60" applyFont="1" applyFill="1" applyBorder="1">
      <alignment/>
      <protection/>
    </xf>
    <xf numFmtId="0" fontId="19" fillId="0" borderId="22" xfId="60" applyFont="1" applyBorder="1">
      <alignment/>
      <protection/>
    </xf>
    <xf numFmtId="0" fontId="15" fillId="0" borderId="22" xfId="60" applyBorder="1">
      <alignment/>
      <protection/>
    </xf>
    <xf numFmtId="0" fontId="20" fillId="0" borderId="22" xfId="60" applyFont="1" applyBorder="1">
      <alignment/>
      <protection/>
    </xf>
    <xf numFmtId="0" fontId="21" fillId="0" borderId="22" xfId="60" applyFont="1" applyBorder="1">
      <alignment/>
      <protection/>
    </xf>
    <xf numFmtId="0" fontId="29" fillId="0" borderId="23" xfId="60" applyFont="1" applyBorder="1" applyAlignment="1">
      <alignment horizontal="right"/>
      <protection/>
    </xf>
    <xf numFmtId="0" fontId="15" fillId="0" borderId="0" xfId="60" applyBorder="1" applyAlignment="1">
      <alignment horizontal="center"/>
      <protection/>
    </xf>
    <xf numFmtId="0" fontId="19" fillId="0" borderId="22" xfId="60" applyFont="1" applyBorder="1" applyAlignment="1">
      <alignment horizontal="right"/>
      <protection/>
    </xf>
    <xf numFmtId="0" fontId="22" fillId="0" borderId="22" xfId="60" applyFont="1" applyBorder="1" applyAlignment="1">
      <alignment horizontal="right"/>
      <protection/>
    </xf>
    <xf numFmtId="0" fontId="15" fillId="1" borderId="19" xfId="60" applyFill="1" applyBorder="1" applyAlignment="1">
      <alignment horizontal="center"/>
      <protection/>
    </xf>
    <xf numFmtId="0" fontId="15" fillId="1" borderId="20" xfId="60" applyFill="1" applyBorder="1" applyAlignment="1">
      <alignment horizontal="centerContinuous"/>
      <protection/>
    </xf>
    <xf numFmtId="0" fontId="23" fillId="0" borderId="0" xfId="60" applyFont="1" applyAlignment="1">
      <alignment horizontal="right"/>
      <protection/>
    </xf>
    <xf numFmtId="0" fontId="15" fillId="0" borderId="0" xfId="60" applyAlignment="1">
      <alignment horizontal="right"/>
      <protection/>
    </xf>
    <xf numFmtId="0" fontId="24" fillId="0" borderId="0" xfId="60" applyFont="1" applyAlignment="1">
      <alignment horizontal="right"/>
      <protection/>
    </xf>
    <xf numFmtId="0" fontId="24" fillId="0" borderId="0" xfId="60" applyFont="1">
      <alignment/>
      <protection/>
    </xf>
    <xf numFmtId="0" fontId="23" fillId="0" borderId="25" xfId="60" applyFont="1" applyBorder="1" applyAlignment="1">
      <alignment horizontal="right"/>
      <protection/>
    </xf>
    <xf numFmtId="0" fontId="15" fillId="0" borderId="25" xfId="60" applyBorder="1" applyAlignment="1">
      <alignment horizontal="right"/>
      <protection/>
    </xf>
    <xf numFmtId="0" fontId="24" fillId="0" borderId="25" xfId="60" applyFont="1" applyBorder="1">
      <alignment/>
      <protection/>
    </xf>
    <xf numFmtId="0" fontId="15" fillId="0" borderId="0" xfId="60" applyFill="1" applyBorder="1">
      <alignment/>
      <protection/>
    </xf>
    <xf numFmtId="0" fontId="15" fillId="0" borderId="26" xfId="60" applyBorder="1">
      <alignment/>
      <protection/>
    </xf>
    <xf numFmtId="0" fontId="15" fillId="0" borderId="26" xfId="60" applyFill="1" applyBorder="1">
      <alignment/>
      <protection/>
    </xf>
    <xf numFmtId="0" fontId="15" fillId="0" borderId="26" xfId="60" applyFill="1" applyBorder="1" applyAlignment="1">
      <alignment horizontal="center"/>
      <protection/>
    </xf>
    <xf numFmtId="0" fontId="24" fillId="0" borderId="0" xfId="60" applyFont="1" applyBorder="1">
      <alignment/>
      <protection/>
    </xf>
    <xf numFmtId="0" fontId="15" fillId="0" borderId="0" xfId="60" applyAlignment="1">
      <alignment/>
      <protection/>
    </xf>
    <xf numFmtId="0" fontId="15" fillId="0" borderId="0" xfId="60" applyAlignment="1">
      <alignment wrapText="1"/>
      <protection/>
    </xf>
    <xf numFmtId="0" fontId="15" fillId="0" borderId="0" xfId="60" applyFont="1" applyFill="1" applyBorder="1" applyAlignment="1">
      <alignment horizontal="left" vertical="top"/>
      <protection/>
    </xf>
    <xf numFmtId="0" fontId="15" fillId="0" borderId="0" xfId="60" applyFont="1" applyFill="1" applyBorder="1" applyAlignment="1">
      <alignment vertical="top"/>
      <protection/>
    </xf>
    <xf numFmtId="0" fontId="15" fillId="0" borderId="0" xfId="60" applyFont="1" applyFill="1" applyBorder="1" applyAlignment="1">
      <alignment horizontal="center" vertical="top"/>
      <protection/>
    </xf>
    <xf numFmtId="0" fontId="15" fillId="0" borderId="0" xfId="60" applyFont="1" applyFill="1" applyBorder="1" applyAlignment="1">
      <alignment horizontal="centerContinuous" vertical="top"/>
      <protection/>
    </xf>
    <xf numFmtId="0" fontId="15" fillId="0" borderId="0" xfId="60" applyFont="1">
      <alignment/>
      <protection/>
    </xf>
    <xf numFmtId="0" fontId="27" fillId="0" borderId="0" xfId="60" applyFont="1" applyFill="1" applyBorder="1" applyAlignment="1">
      <alignment horizontal="lef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15" fillId="0" borderId="0" xfId="60" applyFont="1" applyFill="1" applyBorder="1" applyAlignment="1" quotePrefix="1">
      <alignment horizontal="left" vertical="top"/>
      <protection/>
    </xf>
    <xf numFmtId="0" fontId="15" fillId="0" borderId="0" xfId="60" applyFont="1" applyFill="1" applyBorder="1" applyAlignment="1">
      <alignment horizontal="right" vertical="top"/>
      <protection/>
    </xf>
    <xf numFmtId="0" fontId="5" fillId="0" borderId="0" xfId="60" applyFont="1" applyFill="1" applyBorder="1" applyAlignment="1">
      <alignment horizontal="left" vertical="top"/>
      <protection/>
    </xf>
    <xf numFmtId="198" fontId="15" fillId="0" borderId="0" xfId="60" applyNumberFormat="1">
      <alignment/>
      <protection/>
    </xf>
    <xf numFmtId="0" fontId="15" fillId="1" borderId="19" xfId="60" applyFill="1" applyBorder="1">
      <alignment/>
      <protection/>
    </xf>
    <xf numFmtId="198" fontId="15" fillId="1" borderId="20" xfId="60" applyNumberFormat="1" applyFill="1" applyBorder="1">
      <alignment/>
      <protection/>
    </xf>
    <xf numFmtId="198" fontId="15" fillId="1" borderId="19" xfId="60" applyNumberFormat="1" applyFill="1" applyBorder="1">
      <alignment/>
      <protection/>
    </xf>
    <xf numFmtId="0" fontId="15" fillId="1" borderId="22" xfId="60" applyFill="1" applyBorder="1">
      <alignment/>
      <protection/>
    </xf>
    <xf numFmtId="198" fontId="15" fillId="1" borderId="22" xfId="60" applyNumberFormat="1" applyFill="1" applyBorder="1">
      <alignment/>
      <protection/>
    </xf>
    <xf numFmtId="0" fontId="15" fillId="0" borderId="23" xfId="60" applyBorder="1">
      <alignment/>
      <protection/>
    </xf>
    <xf numFmtId="198" fontId="15" fillId="0" borderId="23" xfId="60" applyNumberFormat="1" applyBorder="1">
      <alignment/>
      <protection/>
    </xf>
    <xf numFmtId="198" fontId="23" fillId="0" borderId="0" xfId="60" applyNumberFormat="1" applyFont="1">
      <alignment/>
      <protection/>
    </xf>
    <xf numFmtId="0" fontId="15" fillId="0" borderId="19" xfId="60" applyBorder="1">
      <alignment/>
      <protection/>
    </xf>
    <xf numFmtId="198" fontId="23" fillId="0" borderId="22" xfId="60" applyNumberFormat="1" applyFont="1" applyBorder="1">
      <alignment/>
      <protection/>
    </xf>
    <xf numFmtId="198" fontId="15" fillId="0" borderId="22" xfId="60" applyNumberFormat="1" applyBorder="1">
      <alignment/>
      <protection/>
    </xf>
    <xf numFmtId="198" fontId="24" fillId="0" borderId="0" xfId="60" applyNumberFormat="1" applyFont="1">
      <alignment/>
      <protection/>
    </xf>
    <xf numFmtId="198" fontId="24" fillId="0" borderId="22" xfId="60" applyNumberFormat="1" applyFont="1" applyBorder="1">
      <alignment/>
      <protection/>
    </xf>
    <xf numFmtId="195" fontId="15" fillId="0" borderId="0" xfId="60" applyNumberFormat="1">
      <alignment/>
      <protection/>
    </xf>
    <xf numFmtId="197" fontId="15" fillId="0" borderId="0" xfId="60" applyNumberFormat="1">
      <alignment/>
      <protection/>
    </xf>
    <xf numFmtId="197" fontId="15" fillId="0" borderId="0" xfId="60" applyNumberFormat="1" applyBorder="1">
      <alignment/>
      <protection/>
    </xf>
    <xf numFmtId="0" fontId="15" fillId="0" borderId="0" xfId="60" applyNumberFormat="1">
      <alignment/>
      <protection/>
    </xf>
    <xf numFmtId="195" fontId="15" fillId="1" borderId="19" xfId="60" applyNumberFormat="1" applyFill="1" applyBorder="1">
      <alignment/>
      <protection/>
    </xf>
    <xf numFmtId="0" fontId="15" fillId="1" borderId="23" xfId="60" applyFill="1" applyBorder="1" applyAlignment="1">
      <alignment horizontal="centerContinuous"/>
      <protection/>
    </xf>
    <xf numFmtId="197" fontId="15" fillId="1" borderId="19" xfId="60" applyNumberFormat="1" applyFill="1" applyBorder="1">
      <alignment/>
      <protection/>
    </xf>
    <xf numFmtId="195" fontId="15" fillId="1" borderId="22" xfId="60" applyNumberFormat="1" applyFill="1" applyBorder="1">
      <alignment/>
      <protection/>
    </xf>
    <xf numFmtId="0" fontId="15" fillId="1" borderId="22" xfId="60" applyFill="1" applyBorder="1" applyAlignment="1">
      <alignment horizontal="centerContinuous"/>
      <protection/>
    </xf>
    <xf numFmtId="197" fontId="15" fillId="1" borderId="22" xfId="60" applyNumberFormat="1" applyFill="1" applyBorder="1">
      <alignment/>
      <protection/>
    </xf>
    <xf numFmtId="195" fontId="15" fillId="0" borderId="23" xfId="60" applyNumberFormat="1" applyBorder="1">
      <alignment/>
      <protection/>
    </xf>
    <xf numFmtId="0" fontId="29" fillId="0" borderId="23" xfId="60" applyFont="1" applyBorder="1">
      <alignment/>
      <protection/>
    </xf>
    <xf numFmtId="191" fontId="24" fillId="0" borderId="23" xfId="60" applyNumberFormat="1" applyFont="1" applyBorder="1">
      <alignment/>
      <protection/>
    </xf>
    <xf numFmtId="191" fontId="23" fillId="0" borderId="23" xfId="60" applyNumberFormat="1" applyFont="1" applyBorder="1">
      <alignment/>
      <protection/>
    </xf>
    <xf numFmtId="191" fontId="15" fillId="0" borderId="23" xfId="60" applyNumberFormat="1" applyBorder="1">
      <alignment/>
      <protection/>
    </xf>
    <xf numFmtId="199" fontId="15" fillId="0" borderId="23" xfId="60" applyNumberFormat="1" applyBorder="1">
      <alignment/>
      <protection/>
    </xf>
    <xf numFmtId="191" fontId="29" fillId="0" borderId="23" xfId="60" applyNumberFormat="1" applyFont="1" applyBorder="1">
      <alignment/>
      <protection/>
    </xf>
    <xf numFmtId="0" fontId="29" fillId="0" borderId="0" xfId="60" applyFont="1">
      <alignment/>
      <protection/>
    </xf>
    <xf numFmtId="191" fontId="24" fillId="0" borderId="0" xfId="60" applyNumberFormat="1" applyFont="1" applyBorder="1">
      <alignment/>
      <protection/>
    </xf>
    <xf numFmtId="191" fontId="23" fillId="0" borderId="0" xfId="60" applyNumberFormat="1" applyFont="1">
      <alignment/>
      <protection/>
    </xf>
    <xf numFmtId="191" fontId="15" fillId="0" borderId="0" xfId="60" applyNumberFormat="1" applyBorder="1">
      <alignment/>
      <protection/>
    </xf>
    <xf numFmtId="199" fontId="15" fillId="0" borderId="0" xfId="60" applyNumberFormat="1">
      <alignment/>
      <protection/>
    </xf>
    <xf numFmtId="191" fontId="15" fillId="0" borderId="0" xfId="60" applyNumberFormat="1">
      <alignment/>
      <protection/>
    </xf>
    <xf numFmtId="191" fontId="29" fillId="0" borderId="0" xfId="60" applyNumberFormat="1" applyFont="1">
      <alignment/>
      <protection/>
    </xf>
    <xf numFmtId="0" fontId="15" fillId="0" borderId="0" xfId="60" applyNumberFormat="1" applyBorder="1">
      <alignment/>
      <protection/>
    </xf>
    <xf numFmtId="0" fontId="15" fillId="0" borderId="27" xfId="60" applyBorder="1">
      <alignment/>
      <protection/>
    </xf>
    <xf numFmtId="0" fontId="29" fillId="0" borderId="27" xfId="60" applyFont="1" applyBorder="1">
      <alignment/>
      <protection/>
    </xf>
    <xf numFmtId="191" fontId="29" fillId="0" borderId="27" xfId="60" applyNumberFormat="1" applyFont="1" applyBorder="1">
      <alignment/>
      <protection/>
    </xf>
    <xf numFmtId="199" fontId="29" fillId="0" borderId="27" xfId="60" applyNumberFormat="1" applyFont="1" applyBorder="1">
      <alignment/>
      <protection/>
    </xf>
    <xf numFmtId="191" fontId="15" fillId="0" borderId="27" xfId="60" applyNumberFormat="1" applyBorder="1">
      <alignment/>
      <protection/>
    </xf>
    <xf numFmtId="199" fontId="15" fillId="0" borderId="27" xfId="60" applyNumberFormat="1" applyBorder="1">
      <alignment/>
      <protection/>
    </xf>
    <xf numFmtId="195" fontId="15" fillId="0" borderId="24" xfId="60" applyNumberFormat="1" applyBorder="1">
      <alignment/>
      <protection/>
    </xf>
    <xf numFmtId="0" fontId="29" fillId="0" borderId="24" xfId="60" applyFont="1" applyBorder="1">
      <alignment/>
      <protection/>
    </xf>
    <xf numFmtId="191" fontId="24" fillId="0" borderId="24" xfId="60" applyNumberFormat="1" applyFont="1" applyBorder="1">
      <alignment/>
      <protection/>
    </xf>
    <xf numFmtId="191" fontId="23" fillId="0" borderId="0" xfId="60" applyNumberFormat="1" applyFont="1" applyBorder="1">
      <alignment/>
      <protection/>
    </xf>
    <xf numFmtId="199" fontId="15" fillId="0" borderId="0" xfId="60" applyNumberFormat="1" applyBorder="1">
      <alignment/>
      <protection/>
    </xf>
    <xf numFmtId="191" fontId="29" fillId="0" borderId="0" xfId="60" applyNumberFormat="1" applyFont="1" applyBorder="1">
      <alignment/>
      <protection/>
    </xf>
    <xf numFmtId="195" fontId="15" fillId="0" borderId="0" xfId="60" applyNumberFormat="1" applyBorder="1">
      <alignment/>
      <protection/>
    </xf>
    <xf numFmtId="0" fontId="15" fillId="0" borderId="28" xfId="60" applyBorder="1">
      <alignment/>
      <protection/>
    </xf>
    <xf numFmtId="0" fontId="29" fillId="0" borderId="28" xfId="60" applyFont="1" applyBorder="1">
      <alignment/>
      <protection/>
    </xf>
    <xf numFmtId="191" fontId="29" fillId="0" borderId="28" xfId="60" applyNumberFormat="1" applyFont="1" applyBorder="1">
      <alignment/>
      <protection/>
    </xf>
    <xf numFmtId="191" fontId="15" fillId="0" borderId="28" xfId="60" applyNumberFormat="1" applyBorder="1">
      <alignment/>
      <protection/>
    </xf>
    <xf numFmtId="191" fontId="15" fillId="0" borderId="29" xfId="60" applyNumberFormat="1" applyBorder="1">
      <alignment/>
      <protection/>
    </xf>
    <xf numFmtId="199" fontId="15" fillId="0" borderId="29" xfId="60" applyNumberFormat="1" applyBorder="1">
      <alignment/>
      <protection/>
    </xf>
    <xf numFmtId="191" fontId="29" fillId="0" borderId="29" xfId="60" applyNumberFormat="1" applyFont="1" applyBorder="1">
      <alignment/>
      <protection/>
    </xf>
    <xf numFmtId="195" fontId="15" fillId="0" borderId="19" xfId="60" applyNumberFormat="1" applyBorder="1">
      <alignment/>
      <protection/>
    </xf>
    <xf numFmtId="191" fontId="15" fillId="0" borderId="19" xfId="60" applyNumberFormat="1" applyBorder="1">
      <alignment/>
      <protection/>
    </xf>
    <xf numFmtId="0" fontId="15" fillId="0" borderId="0" xfId="60" applyFill="1" applyBorder="1" applyAlignment="1">
      <alignment horizontal="center"/>
      <protection/>
    </xf>
    <xf numFmtId="0" fontId="15" fillId="0" borderId="0" xfId="60" applyFill="1" applyAlignment="1">
      <alignment horizontal="right"/>
      <protection/>
    </xf>
    <xf numFmtId="0" fontId="15" fillId="0" borderId="0" xfId="60" applyFill="1">
      <alignment/>
      <protection/>
    </xf>
    <xf numFmtId="0" fontId="15" fillId="0" borderId="0" xfId="60" applyFill="1" applyAlignment="1">
      <alignment/>
      <protection/>
    </xf>
    <xf numFmtId="0" fontId="30" fillId="0" borderId="0" xfId="0" applyFont="1" applyAlignment="1">
      <alignment horizontal="left"/>
    </xf>
    <xf numFmtId="0" fontId="31" fillId="0" borderId="0" xfId="61" applyFont="1" applyAlignment="1">
      <alignment horizontal="centerContinuous"/>
      <protection/>
    </xf>
    <xf numFmtId="0" fontId="32" fillId="0" borderId="0" xfId="61" applyFont="1" applyAlignment="1">
      <alignment horizontal="centerContinuous"/>
      <protection/>
    </xf>
    <xf numFmtId="0" fontId="33" fillId="0" borderId="0" xfId="61" applyFont="1" applyBorder="1" applyAlignment="1">
      <alignment horizontal="centerContinuous"/>
      <protection/>
    </xf>
    <xf numFmtId="38" fontId="33" fillId="0" borderId="0" xfId="48" applyFont="1" applyBorder="1" applyAlignment="1">
      <alignment horizontal="centerContinuous"/>
    </xf>
    <xf numFmtId="0" fontId="13" fillId="0" borderId="0" xfId="61" applyFont="1" applyAlignment="1">
      <alignment horizontal="centerContinuous"/>
      <protection/>
    </xf>
    <xf numFmtId="0" fontId="13" fillId="0" borderId="0" xfId="61" applyFont="1">
      <alignment horizontal="distributed"/>
      <protection/>
    </xf>
    <xf numFmtId="0" fontId="34" fillId="0" borderId="30" xfId="61" applyFont="1" applyBorder="1" applyAlignment="1">
      <alignment horizontal="centerContinuous"/>
      <protection/>
    </xf>
    <xf numFmtId="0" fontId="35" fillId="0" borderId="0" xfId="61" applyFont="1" applyBorder="1" applyAlignment="1">
      <alignment horizontal="centerContinuous"/>
      <protection/>
    </xf>
    <xf numFmtId="0" fontId="36" fillId="0" borderId="0" xfId="61" applyFont="1" applyBorder="1" applyAlignment="1" quotePrefix="1">
      <alignment horizontal="left"/>
      <protection/>
    </xf>
    <xf numFmtId="0" fontId="0" fillId="0" borderId="0" xfId="61">
      <alignment horizontal="distributed"/>
      <protection/>
    </xf>
    <xf numFmtId="0" fontId="33" fillId="0" borderId="30" xfId="61" applyFont="1" applyBorder="1" applyAlignment="1">
      <alignment horizontal="centerContinuous"/>
      <protection/>
    </xf>
    <xf numFmtId="0" fontId="0" fillId="0" borderId="0" xfId="61" applyFont="1">
      <alignment horizontal="distributed"/>
      <protection/>
    </xf>
    <xf numFmtId="0" fontId="37" fillId="0" borderId="11" xfId="61" applyFont="1" applyBorder="1" applyAlignment="1">
      <alignment horizontal="centerContinuous" vertical="center"/>
      <protection/>
    </xf>
    <xf numFmtId="0" fontId="37" fillId="0" borderId="31" xfId="61" applyFont="1" applyBorder="1" applyAlignment="1">
      <alignment horizontal="centerContinuous" vertical="center"/>
      <protection/>
    </xf>
    <xf numFmtId="38" fontId="37" fillId="0" borderId="32" xfId="48" applyFont="1" applyBorder="1" applyAlignment="1">
      <alignment horizontal="centerContinuous" vertical="center"/>
    </xf>
    <xf numFmtId="0" fontId="9" fillId="0" borderId="21" xfId="61" applyFont="1" applyBorder="1" applyAlignment="1">
      <alignment horizontal="centerContinuous" vertical="center"/>
      <protection/>
    </xf>
    <xf numFmtId="0" fontId="9" fillId="0" borderId="32" xfId="61" applyFont="1" applyBorder="1" applyAlignment="1">
      <alignment horizontal="centerContinuous" vertical="center"/>
      <protection/>
    </xf>
    <xf numFmtId="0" fontId="9" fillId="0" borderId="0" xfId="61" applyFont="1" applyAlignment="1">
      <alignment vertical="center"/>
      <protection/>
    </xf>
    <xf numFmtId="0" fontId="37" fillId="0" borderId="14" xfId="61" applyFont="1" applyBorder="1" applyAlignment="1" quotePrefix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5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vertical="center"/>
      <protection/>
    </xf>
    <xf numFmtId="0" fontId="38" fillId="0" borderId="15" xfId="61" applyFont="1" applyBorder="1" applyAlignment="1">
      <alignment vertical="center"/>
      <protection/>
    </xf>
    <xf numFmtId="0" fontId="37" fillId="0" borderId="13" xfId="61" applyFont="1" applyBorder="1" applyAlignment="1">
      <alignment vertical="center"/>
      <protection/>
    </xf>
    <xf numFmtId="0" fontId="38" fillId="0" borderId="14" xfId="61" applyFont="1" applyBorder="1" applyAlignment="1" quotePrefix="1">
      <alignment horizontal="center" vertical="center"/>
      <protection/>
    </xf>
    <xf numFmtId="0" fontId="38" fillId="0" borderId="13" xfId="61" applyFont="1" applyBorder="1" applyAlignment="1" quotePrefix="1">
      <alignment horizontal="center" vertical="center"/>
      <protection/>
    </xf>
    <xf numFmtId="0" fontId="38" fillId="0" borderId="14" xfId="61" applyFont="1" applyBorder="1" applyAlignment="1" quotePrefix="1">
      <alignment horizontal="distributed" vertical="center"/>
      <protection/>
    </xf>
    <xf numFmtId="0" fontId="38" fillId="0" borderId="15" xfId="61" applyFont="1" applyBorder="1" applyAlignment="1" quotePrefix="1">
      <alignment horizontal="center" vertical="center"/>
      <protection/>
    </xf>
    <xf numFmtId="0" fontId="38" fillId="0" borderId="15" xfId="61" applyFont="1" applyBorder="1" applyAlignment="1">
      <alignment horizontal="center" vertical="center"/>
      <protection/>
    </xf>
    <xf numFmtId="0" fontId="39" fillId="0" borderId="33" xfId="61" applyFont="1" applyBorder="1" applyAlignment="1" quotePrefix="1">
      <alignment horizontal="distributed" vertical="center"/>
      <protection/>
    </xf>
    <xf numFmtId="38" fontId="40" fillId="0" borderId="33" xfId="48" applyFont="1" applyBorder="1" applyAlignment="1">
      <alignment vertical="center"/>
    </xf>
    <xf numFmtId="38" fontId="41" fillId="0" borderId="21" xfId="61" applyNumberFormat="1" applyFont="1" applyFill="1" applyBorder="1" applyAlignment="1">
      <alignment vertical="center"/>
      <protection/>
    </xf>
    <xf numFmtId="38" fontId="40" fillId="0" borderId="33" xfId="48" applyFont="1" applyFill="1" applyBorder="1" applyAlignment="1">
      <alignment vertical="center"/>
    </xf>
    <xf numFmtId="0" fontId="41" fillId="0" borderId="33" xfId="61" applyFont="1" applyBorder="1" applyAlignment="1">
      <alignment vertical="center"/>
      <protection/>
    </xf>
    <xf numFmtId="0" fontId="9" fillId="0" borderId="33" xfId="61" applyFont="1" applyBorder="1" applyAlignment="1">
      <alignment vertical="center"/>
      <protection/>
    </xf>
    <xf numFmtId="0" fontId="39" fillId="0" borderId="33" xfId="61" applyFont="1" applyBorder="1" applyAlignment="1">
      <alignment horizontal="distributed" vertical="center"/>
      <protection/>
    </xf>
    <xf numFmtId="38" fontId="40" fillId="0" borderId="33" xfId="48" applyFont="1" applyBorder="1" applyAlignment="1" quotePrefix="1">
      <alignment vertical="center"/>
    </xf>
    <xf numFmtId="38" fontId="41" fillId="0" borderId="33" xfId="48" applyFont="1" applyBorder="1" applyAlignment="1">
      <alignment vertical="center"/>
    </xf>
    <xf numFmtId="0" fontId="39" fillId="0" borderId="34" xfId="61" applyFont="1" applyBorder="1" applyAlignment="1">
      <alignment horizontal="distributed" vertical="center"/>
      <protection/>
    </xf>
    <xf numFmtId="38" fontId="41" fillId="0" borderId="0" xfId="61" applyNumberFormat="1" applyFont="1" applyFill="1" applyBorder="1" applyAlignment="1">
      <alignment vertical="center"/>
      <protection/>
    </xf>
    <xf numFmtId="38" fontId="40" fillId="0" borderId="35" xfId="48" applyFont="1" applyFill="1" applyBorder="1" applyAlignment="1">
      <alignment vertical="center"/>
    </xf>
    <xf numFmtId="0" fontId="42" fillId="0" borderId="36" xfId="61" applyFont="1" applyFill="1" applyBorder="1" applyAlignment="1">
      <alignment horizontal="centerContinuous" vertical="center"/>
      <protection/>
    </xf>
    <xf numFmtId="38" fontId="43" fillId="0" borderId="37" xfId="48" applyFont="1" applyFill="1" applyBorder="1" applyAlignment="1" quotePrefix="1">
      <alignment vertical="center"/>
    </xf>
    <xf numFmtId="38" fontId="43" fillId="0" borderId="36" xfId="48" applyFont="1" applyFill="1" applyBorder="1" applyAlignment="1" quotePrefix="1">
      <alignment vertical="center"/>
    </xf>
    <xf numFmtId="38" fontId="43" fillId="0" borderId="38" xfId="48" applyFont="1" applyFill="1" applyBorder="1" applyAlignment="1" quotePrefix="1">
      <alignment vertical="center"/>
    </xf>
    <xf numFmtId="38" fontId="43" fillId="0" borderId="39" xfId="48" applyFont="1" applyFill="1" applyBorder="1" applyAlignment="1" quotePrefix="1">
      <alignment vertical="center"/>
    </xf>
    <xf numFmtId="38" fontId="43" fillId="0" borderId="40" xfId="48" applyFont="1" applyFill="1" applyBorder="1" applyAlignment="1" quotePrefix="1">
      <alignment vertical="center"/>
    </xf>
    <xf numFmtId="38" fontId="40" fillId="0" borderId="37" xfId="48" applyFont="1" applyFill="1" applyBorder="1" applyAlignment="1" quotePrefix="1">
      <alignment vertical="center"/>
    </xf>
    <xf numFmtId="38" fontId="43" fillId="0" borderId="41" xfId="48" applyFont="1" applyBorder="1" applyAlignment="1">
      <alignment vertical="center"/>
    </xf>
    <xf numFmtId="0" fontId="9" fillId="0" borderId="12" xfId="61" applyFont="1" applyBorder="1" applyAlignment="1">
      <alignment vertical="center"/>
      <protection/>
    </xf>
    <xf numFmtId="0" fontId="9" fillId="0" borderId="30" xfId="61" applyFont="1" applyBorder="1" applyAlignment="1">
      <alignment vertical="center"/>
      <protection/>
    </xf>
    <xf numFmtId="38" fontId="9" fillId="0" borderId="18" xfId="61" applyNumberFormat="1" applyFont="1" applyBorder="1" applyAlignment="1">
      <alignment vertical="center"/>
      <protection/>
    </xf>
    <xf numFmtId="0" fontId="44" fillId="0" borderId="0" xfId="61" applyFont="1" applyBorder="1" applyAlignment="1" quotePrefix="1">
      <alignment horizontal="left" vertical="center"/>
      <protection/>
    </xf>
    <xf numFmtId="0" fontId="9" fillId="0" borderId="0" xfId="61" applyFont="1" applyBorder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38" fontId="45" fillId="0" borderId="0" xfId="48" applyFont="1" applyBorder="1" applyAlignment="1">
      <alignment vertical="center"/>
    </xf>
    <xf numFmtId="0" fontId="46" fillId="0" borderId="0" xfId="61" applyFont="1" applyAlignment="1">
      <alignment/>
      <protection/>
    </xf>
    <xf numFmtId="0" fontId="46" fillId="0" borderId="0" xfId="61" applyFont="1">
      <alignment horizontal="distributed"/>
      <protection/>
    </xf>
    <xf numFmtId="38" fontId="46" fillId="0" borderId="0" xfId="48" applyFont="1" applyAlignment="1">
      <alignment/>
    </xf>
    <xf numFmtId="6" fontId="31" fillId="0" borderId="0" xfId="57" applyFont="1" applyAlignment="1">
      <alignment horizontal="centerContinuous"/>
    </xf>
    <xf numFmtId="6" fontId="32" fillId="0" borderId="0" xfId="57" applyFont="1" applyAlignment="1">
      <alignment horizontal="centerContinuous"/>
    </xf>
    <xf numFmtId="6" fontId="33" fillId="0" borderId="0" xfId="57" applyFont="1" applyBorder="1" applyAlignment="1">
      <alignment horizontal="centerContinuous"/>
    </xf>
    <xf numFmtId="6" fontId="13" fillId="0" borderId="0" xfId="57" applyFont="1" applyAlignment="1">
      <alignment horizontal="centerContinuous"/>
    </xf>
    <xf numFmtId="6" fontId="13" fillId="0" borderId="0" xfId="57" applyFont="1" applyAlignment="1">
      <alignment horizontal="distributed"/>
    </xf>
    <xf numFmtId="6" fontId="34" fillId="0" borderId="30" xfId="57" applyFont="1" applyBorder="1" applyAlignment="1">
      <alignment horizontal="centerContinuous"/>
    </xf>
    <xf numFmtId="6" fontId="35" fillId="0" borderId="0" xfId="57" applyFont="1" applyBorder="1" applyAlignment="1">
      <alignment horizontal="centerContinuous"/>
    </xf>
    <xf numFmtId="6" fontId="36" fillId="0" borderId="0" xfId="57" applyFont="1" applyBorder="1" applyAlignment="1" quotePrefix="1">
      <alignment horizontal="left"/>
    </xf>
    <xf numFmtId="6" fontId="33" fillId="0" borderId="30" xfId="57" applyFont="1" applyBorder="1" applyAlignment="1">
      <alignment horizontal="centerContinuous"/>
    </xf>
    <xf numFmtId="6" fontId="0" fillId="0" borderId="0" xfId="57" applyFont="1" applyAlignment="1">
      <alignment horizontal="distributed"/>
    </xf>
    <xf numFmtId="6" fontId="37" fillId="0" borderId="11" xfId="57" applyFont="1" applyBorder="1" applyAlignment="1">
      <alignment horizontal="centerContinuous" vertical="center"/>
    </xf>
    <xf numFmtId="6" fontId="37" fillId="0" borderId="31" xfId="57" applyFont="1" applyBorder="1" applyAlignment="1">
      <alignment horizontal="centerContinuous" vertical="center"/>
    </xf>
    <xf numFmtId="6" fontId="37" fillId="0" borderId="32" xfId="57" applyFont="1" applyBorder="1" applyAlignment="1">
      <alignment horizontal="centerContinuous" vertical="center"/>
    </xf>
    <xf numFmtId="6" fontId="37" fillId="0" borderId="10" xfId="57" applyFont="1" applyBorder="1" applyAlignment="1">
      <alignment horizontal="centerContinuous" vertical="center"/>
    </xf>
    <xf numFmtId="6" fontId="9" fillId="0" borderId="28" xfId="57" applyFont="1" applyBorder="1" applyAlignment="1">
      <alignment horizontal="centerContinuous" vertical="center"/>
    </xf>
    <xf numFmtId="6" fontId="9" fillId="0" borderId="16" xfId="57" applyFont="1" applyBorder="1" applyAlignment="1">
      <alignment horizontal="centerContinuous" vertical="center"/>
    </xf>
    <xf numFmtId="6" fontId="9" fillId="0" borderId="0" xfId="57" applyFont="1" applyAlignment="1">
      <alignment vertical="center"/>
    </xf>
    <xf numFmtId="6" fontId="37" fillId="0" borderId="14" xfId="57" applyFont="1" applyBorder="1" applyAlignment="1" quotePrefix="1">
      <alignment horizontal="center" vertical="center"/>
    </xf>
    <xf numFmtId="6" fontId="37" fillId="0" borderId="14" xfId="57" applyFont="1" applyBorder="1" applyAlignment="1">
      <alignment horizontal="center" vertical="center"/>
    </xf>
    <xf numFmtId="6" fontId="37" fillId="0" borderId="11" xfId="57" applyFont="1" applyBorder="1" applyAlignment="1">
      <alignment horizontal="center" vertical="center"/>
    </xf>
    <xf numFmtId="6" fontId="37" fillId="0" borderId="15" xfId="57" applyFont="1" applyBorder="1" applyAlignment="1">
      <alignment horizontal="center" vertical="center"/>
    </xf>
    <xf numFmtId="6" fontId="38" fillId="0" borderId="10" xfId="57" applyFont="1" applyBorder="1" applyAlignment="1">
      <alignment horizontal="center" vertical="center"/>
    </xf>
    <xf numFmtId="6" fontId="38" fillId="0" borderId="11" xfId="57" applyFont="1" applyBorder="1" applyAlignment="1">
      <alignment horizontal="center" vertical="center"/>
    </xf>
    <xf numFmtId="6" fontId="37" fillId="0" borderId="13" xfId="57" applyFont="1" applyBorder="1" applyAlignment="1">
      <alignment vertical="center"/>
    </xf>
    <xf numFmtId="6" fontId="38" fillId="0" borderId="14" xfId="57" applyFont="1" applyBorder="1" applyAlignment="1" quotePrefix="1">
      <alignment horizontal="center" vertical="center"/>
    </xf>
    <xf numFmtId="6" fontId="38" fillId="0" borderId="13" xfId="57" applyFont="1" applyBorder="1" applyAlignment="1" quotePrefix="1">
      <alignment horizontal="center" vertical="center"/>
    </xf>
    <xf numFmtId="6" fontId="38" fillId="0" borderId="12" xfId="57" applyFont="1" applyBorder="1" applyAlignment="1" quotePrefix="1">
      <alignment horizontal="center" vertical="center"/>
    </xf>
    <xf numFmtId="6" fontId="38" fillId="0" borderId="15" xfId="57" applyFont="1" applyBorder="1" applyAlignment="1" quotePrefix="1">
      <alignment horizontal="center" vertical="center"/>
    </xf>
    <xf numFmtId="6" fontId="38" fillId="0" borderId="12" xfId="57" applyFont="1" applyBorder="1" applyAlignment="1">
      <alignment horizontal="center" vertical="center"/>
    </xf>
    <xf numFmtId="6" fontId="38" fillId="0" borderId="13" xfId="57" applyFont="1" applyBorder="1" applyAlignment="1">
      <alignment horizontal="center" vertical="center"/>
    </xf>
    <xf numFmtId="38" fontId="41" fillId="0" borderId="14" xfId="48" applyFont="1" applyBorder="1" applyAlignment="1">
      <alignment vertical="center"/>
    </xf>
    <xf numFmtId="38" fontId="41" fillId="0" borderId="15" xfId="48" applyFont="1" applyBorder="1" applyAlignment="1">
      <alignment vertical="center"/>
    </xf>
    <xf numFmtId="38" fontId="41" fillId="0" borderId="17" xfId="48" applyFont="1" applyBorder="1" applyAlignment="1">
      <alignment vertical="center"/>
    </xf>
    <xf numFmtId="38" fontId="47" fillId="0" borderId="18" xfId="61" applyNumberFormat="1" applyFont="1" applyBorder="1" applyAlignment="1">
      <alignment vertical="center"/>
      <protection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感染情報85" xfId="60"/>
    <cellStyle name="標準_検査・相談件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0.59765625" style="3" customWidth="1"/>
  </cols>
  <sheetData>
    <row r="1" ht="13.5">
      <c r="A1" s="38">
        <v>37005</v>
      </c>
    </row>
    <row r="3" ht="13.5">
      <c r="A3" s="4" t="s">
        <v>0</v>
      </c>
    </row>
    <row r="5" s="3" customFormat="1" ht="27">
      <c r="A5" s="3" t="s">
        <v>189</v>
      </c>
    </row>
    <row r="6" s="3" customFormat="1" ht="13.5"/>
    <row r="7" s="3" customFormat="1" ht="27">
      <c r="A7" s="3" t="s">
        <v>190</v>
      </c>
    </row>
    <row r="8" s="3" customFormat="1" ht="13.5"/>
    <row r="9" s="3" customFormat="1" ht="13.5">
      <c r="A9" s="3" t="s">
        <v>191</v>
      </c>
    </row>
    <row r="10" s="3" customFormat="1" ht="13.5"/>
    <row r="11" s="3" customFormat="1" ht="40.5">
      <c r="A11" s="3" t="s">
        <v>192</v>
      </c>
    </row>
    <row r="12" s="3" customFormat="1" ht="13.5"/>
    <row r="13" s="3" customFormat="1" ht="13.5">
      <c r="A13" s="3" t="s">
        <v>193</v>
      </c>
    </row>
    <row r="14" s="3" customFormat="1" ht="13.5"/>
    <row r="15" s="3" customFormat="1" ht="27">
      <c r="A15" s="3" t="s">
        <v>194</v>
      </c>
    </row>
    <row r="16" s="3" customFormat="1" ht="13.5"/>
    <row r="17" s="3" customFormat="1" ht="27">
      <c r="A17" s="3" t="s">
        <v>195</v>
      </c>
    </row>
    <row r="18" s="3" customFormat="1" ht="13.5"/>
    <row r="19" s="3" customFormat="1" ht="27">
      <c r="A19" s="3" t="s">
        <v>196</v>
      </c>
    </row>
    <row r="20" s="3" customFormat="1" ht="13.5"/>
    <row r="21" s="3" customFormat="1" ht="13.5">
      <c r="A21" s="3" t="s">
        <v>197</v>
      </c>
    </row>
    <row r="22" s="3" customFormat="1" ht="13.5"/>
    <row r="23" s="3" customFormat="1" ht="40.5">
      <c r="A23" s="3" t="s">
        <v>198</v>
      </c>
    </row>
    <row r="24" s="3" customFormat="1" ht="13.5"/>
    <row r="25" s="3" customFormat="1" ht="67.5">
      <c r="A25" s="3" t="s">
        <v>199</v>
      </c>
    </row>
    <row r="26" s="3" customFormat="1" ht="13.5"/>
    <row r="27" s="3" customFormat="1" ht="54">
      <c r="A27" s="3" t="s">
        <v>200</v>
      </c>
    </row>
    <row r="28" s="3" customFormat="1" ht="13.5"/>
    <row r="29" s="3" customFormat="1" ht="40.5">
      <c r="A29" s="3" t="s">
        <v>201</v>
      </c>
    </row>
    <row r="30" s="3" customFormat="1" ht="13.5"/>
    <row r="31" s="3" customFormat="1" ht="40.5">
      <c r="A31" s="3" t="s">
        <v>202</v>
      </c>
    </row>
    <row r="32" s="3" customFormat="1" ht="13.5">
      <c r="A32" s="3" t="s">
        <v>169</v>
      </c>
    </row>
    <row r="33" ht="13.5">
      <c r="A33" s="3" t="s">
        <v>1</v>
      </c>
    </row>
    <row r="35" ht="13.5">
      <c r="A35" s="3" t="s">
        <v>203</v>
      </c>
    </row>
    <row r="37" ht="13.5">
      <c r="A37" s="3" t="s">
        <v>204</v>
      </c>
    </row>
    <row r="39" ht="13.5">
      <c r="A39" s="3" t="s">
        <v>205</v>
      </c>
    </row>
    <row r="41" ht="13.5">
      <c r="A41" s="3" t="s">
        <v>206</v>
      </c>
    </row>
    <row r="43" ht="27">
      <c r="A43" s="3" t="s">
        <v>207</v>
      </c>
    </row>
    <row r="45" ht="27">
      <c r="A45" s="3" t="s">
        <v>208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0.59765625" style="3" customWidth="1"/>
  </cols>
  <sheetData>
    <row r="1" ht="13.5">
      <c r="A1" s="38">
        <v>37005</v>
      </c>
    </row>
    <row r="4" ht="13.5">
      <c r="A4" s="4" t="s">
        <v>2</v>
      </c>
    </row>
    <row r="7" s="3" customFormat="1" ht="40.5">
      <c r="A7" s="3" t="s">
        <v>184</v>
      </c>
    </row>
    <row r="8" s="3" customFormat="1" ht="13.5">
      <c r="A8" s="3" t="s">
        <v>185</v>
      </c>
    </row>
    <row r="9" s="3" customFormat="1" ht="13.5"/>
    <row r="10" s="3" customFormat="1" ht="40.5">
      <c r="A10" s="3" t="s">
        <v>186</v>
      </c>
    </row>
    <row r="11" s="3" customFormat="1" ht="27">
      <c r="A11" s="3" t="s">
        <v>187</v>
      </c>
    </row>
    <row r="12" s="3" customFormat="1" ht="13.5"/>
    <row r="13" s="3" customFormat="1" ht="54">
      <c r="A13" s="3" t="s">
        <v>188</v>
      </c>
    </row>
    <row r="14" s="3" customFormat="1" ht="13.5"/>
  </sheetData>
  <sheetProtection/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59765625" style="5" customWidth="1"/>
    <col min="2" max="2" width="20.59765625" style="5" customWidth="1"/>
    <col min="3" max="3" width="15.59765625" style="6" customWidth="1"/>
    <col min="4" max="4" width="15.59765625" style="5" customWidth="1"/>
    <col min="5" max="16384" width="9" style="5" customWidth="1"/>
  </cols>
  <sheetData>
    <row r="1" spans="3:4" ht="14.25">
      <c r="C1" s="30" t="s">
        <v>178</v>
      </c>
      <c r="D1" s="31"/>
    </row>
    <row r="2" spans="3:4" ht="14.25">
      <c r="C2" s="32" t="s">
        <v>166</v>
      </c>
      <c r="D2" s="33"/>
    </row>
    <row r="3" spans="3:4" ht="14.25">
      <c r="C3" s="32" t="s">
        <v>177</v>
      </c>
      <c r="D3" s="33"/>
    </row>
    <row r="4" spans="3:4" ht="14.25">
      <c r="C4" s="35" t="s">
        <v>179</v>
      </c>
      <c r="D4" s="34"/>
    </row>
    <row r="5" spans="3:4" ht="14.25">
      <c r="C5" s="36" t="s">
        <v>165</v>
      </c>
      <c r="D5" s="37"/>
    </row>
    <row r="7" spans="1:4" s="9" customFormat="1" ht="14.25">
      <c r="A7" s="7" t="s">
        <v>3</v>
      </c>
      <c r="B7" s="8"/>
      <c r="C7" s="8"/>
      <c r="D7" s="8"/>
    </row>
    <row r="8" s="9" customFormat="1" ht="14.25">
      <c r="C8" s="10"/>
    </row>
    <row r="9" spans="1:4" s="9" customFormat="1" ht="14.25">
      <c r="A9" s="11" t="s">
        <v>4</v>
      </c>
      <c r="B9" s="12" t="s">
        <v>5</v>
      </c>
      <c r="C9" s="13" t="s">
        <v>6</v>
      </c>
      <c r="D9" s="12" t="s">
        <v>7</v>
      </c>
    </row>
    <row r="10" spans="1:4" s="9" customFormat="1" ht="14.25">
      <c r="A10" s="14"/>
      <c r="B10" s="15" t="s">
        <v>8</v>
      </c>
      <c r="C10" s="16" t="s">
        <v>9</v>
      </c>
      <c r="D10" s="15" t="s">
        <v>10</v>
      </c>
    </row>
    <row r="11" spans="1:4" s="9" customFormat="1" ht="14.25">
      <c r="A11" s="17"/>
      <c r="B11" s="18" t="s">
        <v>11</v>
      </c>
      <c r="C11" s="19" t="s">
        <v>11</v>
      </c>
      <c r="D11" s="18" t="s">
        <v>12</v>
      </c>
    </row>
    <row r="12" spans="1:4" s="9" customFormat="1" ht="14.25">
      <c r="A12" s="20" t="s">
        <v>13</v>
      </c>
      <c r="B12" s="21">
        <v>8217340</v>
      </c>
      <c r="C12" s="22">
        <v>11</v>
      </c>
      <c r="D12" s="23">
        <v>0.134</v>
      </c>
    </row>
    <row r="13" spans="1:4" s="9" customFormat="1" ht="14.25">
      <c r="A13" s="14" t="s">
        <v>14</v>
      </c>
      <c r="B13" s="15"/>
      <c r="C13" s="16" t="s">
        <v>15</v>
      </c>
      <c r="D13" s="24"/>
    </row>
    <row r="14" spans="1:4" s="9" customFormat="1" ht="14.25">
      <c r="A14" s="11" t="s">
        <v>16</v>
      </c>
      <c r="B14" s="25">
        <v>7974147</v>
      </c>
      <c r="C14" s="13">
        <v>9</v>
      </c>
      <c r="D14" s="26">
        <v>0.113</v>
      </c>
    </row>
    <row r="15" spans="1:4" s="9" customFormat="1" ht="14.25">
      <c r="A15" s="14" t="s">
        <v>17</v>
      </c>
      <c r="B15" s="15"/>
      <c r="C15" s="16" t="s">
        <v>15</v>
      </c>
      <c r="D15" s="24"/>
    </row>
    <row r="16" spans="1:4" s="9" customFormat="1" ht="14.25">
      <c r="A16" s="11" t="s">
        <v>18</v>
      </c>
      <c r="B16" s="25">
        <v>7876682</v>
      </c>
      <c r="C16" s="13">
        <v>13</v>
      </c>
      <c r="D16" s="26">
        <v>0.165</v>
      </c>
    </row>
    <row r="17" spans="1:4" s="9" customFormat="1" ht="14.25">
      <c r="A17" s="14" t="s">
        <v>19</v>
      </c>
      <c r="B17" s="15"/>
      <c r="C17" s="16" t="s">
        <v>15</v>
      </c>
      <c r="D17" s="24"/>
    </row>
    <row r="18" spans="1:4" s="9" customFormat="1" ht="14.25">
      <c r="A18" s="11" t="s">
        <v>20</v>
      </c>
      <c r="B18" s="25">
        <v>7743475</v>
      </c>
      <c r="C18" s="13">
        <v>26</v>
      </c>
      <c r="D18" s="26">
        <v>0.336</v>
      </c>
    </row>
    <row r="19" spans="1:4" s="9" customFormat="1" ht="14.25">
      <c r="A19" s="14" t="s">
        <v>21</v>
      </c>
      <c r="B19" s="15"/>
      <c r="C19" s="16" t="s">
        <v>22</v>
      </c>
      <c r="D19" s="24"/>
    </row>
    <row r="20" spans="1:4" s="9" customFormat="1" ht="14.25">
      <c r="A20" s="11" t="s">
        <v>23</v>
      </c>
      <c r="B20" s="25">
        <v>8071937</v>
      </c>
      <c r="C20" s="13">
        <v>29</v>
      </c>
      <c r="D20" s="26">
        <v>0.359</v>
      </c>
    </row>
    <row r="21" spans="1:4" s="9" customFormat="1" ht="14.25">
      <c r="A21" s="14" t="s">
        <v>24</v>
      </c>
      <c r="B21" s="15"/>
      <c r="C21" s="16" t="s">
        <v>25</v>
      </c>
      <c r="D21" s="24"/>
    </row>
    <row r="22" spans="1:4" s="9" customFormat="1" ht="14.25">
      <c r="A22" s="11" t="s">
        <v>26</v>
      </c>
      <c r="B22" s="25">
        <v>7710693</v>
      </c>
      <c r="C22" s="13">
        <v>34</v>
      </c>
      <c r="D22" s="26">
        <v>0.441</v>
      </c>
    </row>
    <row r="23" spans="1:4" s="9" customFormat="1" ht="14.25">
      <c r="A23" s="14" t="s">
        <v>27</v>
      </c>
      <c r="B23" s="15"/>
      <c r="C23" s="16" t="s">
        <v>28</v>
      </c>
      <c r="D23" s="24"/>
    </row>
    <row r="24" spans="1:4" s="9" customFormat="1" ht="14.25">
      <c r="A24" s="11" t="s">
        <v>29</v>
      </c>
      <c r="B24" s="25">
        <v>7205514</v>
      </c>
      <c r="C24" s="13">
        <v>35</v>
      </c>
      <c r="D24" s="26">
        <v>0.486</v>
      </c>
    </row>
    <row r="25" spans="1:4" s="9" customFormat="1" ht="14.25">
      <c r="A25" s="14" t="s">
        <v>30</v>
      </c>
      <c r="B25" s="15"/>
      <c r="C25" s="16" t="s">
        <v>31</v>
      </c>
      <c r="D25" s="24"/>
    </row>
    <row r="26" spans="1:4" s="9" customFormat="1" ht="14.25">
      <c r="A26" s="11" t="s">
        <v>32</v>
      </c>
      <c r="B26" s="25">
        <v>6610484</v>
      </c>
      <c r="C26" s="13">
        <v>36</v>
      </c>
      <c r="D26" s="26">
        <v>0.545</v>
      </c>
    </row>
    <row r="27" spans="1:4" s="9" customFormat="1" ht="14.25">
      <c r="A27" s="14" t="s">
        <v>33</v>
      </c>
      <c r="B27" s="15"/>
      <c r="C27" s="16" t="s">
        <v>31</v>
      </c>
      <c r="D27" s="24"/>
    </row>
    <row r="28" spans="1:4" s="9" customFormat="1" ht="14.25">
      <c r="A28" s="11" t="s">
        <v>34</v>
      </c>
      <c r="B28" s="25">
        <v>6298706</v>
      </c>
      <c r="C28" s="13">
        <v>46</v>
      </c>
      <c r="D28" s="26">
        <v>0.73</v>
      </c>
    </row>
    <row r="29" spans="1:4" s="9" customFormat="1" ht="14.25">
      <c r="A29" s="14" t="s">
        <v>35</v>
      </c>
      <c r="B29" s="15"/>
      <c r="C29" s="16" t="s">
        <v>36</v>
      </c>
      <c r="D29" s="24"/>
    </row>
    <row r="30" spans="1:4" s="9" customFormat="1" ht="14.25">
      <c r="A30" s="11" t="s">
        <v>37</v>
      </c>
      <c r="B30" s="25">
        <v>6039394</v>
      </c>
      <c r="C30" s="13">
        <v>46</v>
      </c>
      <c r="D30" s="26">
        <v>0.762</v>
      </c>
    </row>
    <row r="31" spans="1:4" s="9" customFormat="1" ht="14.25">
      <c r="A31" s="14" t="s">
        <v>38</v>
      </c>
      <c r="B31" s="15"/>
      <c r="C31" s="16" t="s">
        <v>31</v>
      </c>
      <c r="D31" s="24"/>
    </row>
    <row r="32" spans="1:4" s="9" customFormat="1" ht="14.25">
      <c r="A32" s="11" t="s">
        <v>39</v>
      </c>
      <c r="B32" s="25">
        <v>5998760</v>
      </c>
      <c r="C32" s="13">
        <v>54</v>
      </c>
      <c r="D32" s="26">
        <v>0.9</v>
      </c>
    </row>
    <row r="33" spans="1:4" s="9" customFormat="1" ht="14.25">
      <c r="A33" s="14" t="s">
        <v>40</v>
      </c>
      <c r="B33" s="15"/>
      <c r="C33" s="16" t="s">
        <v>31</v>
      </c>
      <c r="D33" s="24"/>
    </row>
    <row r="34" spans="1:4" s="9" customFormat="1" ht="14.25">
      <c r="A34" s="11" t="s">
        <v>41</v>
      </c>
      <c r="B34" s="25">
        <v>6137378</v>
      </c>
      <c r="C34" s="13">
        <v>56</v>
      </c>
      <c r="D34" s="26">
        <v>0.912</v>
      </c>
    </row>
    <row r="35" spans="1:4" s="9" customFormat="1" ht="14.25">
      <c r="A35" s="14" t="s">
        <v>42</v>
      </c>
      <c r="B35" s="15"/>
      <c r="C35" s="16" t="s">
        <v>25</v>
      </c>
      <c r="D35" s="24"/>
    </row>
    <row r="36" spans="1:4" s="9" customFormat="1" ht="14.25">
      <c r="A36" s="11" t="s">
        <v>43</v>
      </c>
      <c r="B36" s="25">
        <v>6139205</v>
      </c>
      <c r="C36" s="13">
        <v>63</v>
      </c>
      <c r="D36" s="26">
        <v>1.026</v>
      </c>
    </row>
    <row r="37" spans="1:4" s="9" customFormat="1" ht="14.25">
      <c r="A37" s="14" t="s">
        <v>44</v>
      </c>
      <c r="B37" s="15"/>
      <c r="C37" s="16" t="s">
        <v>22</v>
      </c>
      <c r="D37" s="24"/>
    </row>
    <row r="38" spans="1:4" s="9" customFormat="1" ht="14.25">
      <c r="A38" s="20" t="s">
        <v>45</v>
      </c>
      <c r="B38" s="21">
        <v>5877971</v>
      </c>
      <c r="C38" s="22" t="s">
        <v>168</v>
      </c>
      <c r="D38" s="23">
        <v>1.14</v>
      </c>
    </row>
    <row r="39" spans="1:4" s="9" customFormat="1" ht="14.25">
      <c r="A39" s="14" t="s">
        <v>167</v>
      </c>
      <c r="B39" s="15"/>
      <c r="C39" s="16" t="s">
        <v>113</v>
      </c>
      <c r="D39" s="24"/>
    </row>
    <row r="40" spans="1:4" s="9" customFormat="1" ht="14.25">
      <c r="A40" s="20" t="s">
        <v>180</v>
      </c>
      <c r="B40" s="21">
        <v>1389700</v>
      </c>
      <c r="C40" s="22" t="s">
        <v>182</v>
      </c>
      <c r="D40" s="23">
        <v>1.007</v>
      </c>
    </row>
    <row r="41" spans="1:4" s="9" customFormat="1" ht="14.25">
      <c r="A41" s="14" t="s">
        <v>181</v>
      </c>
      <c r="B41" s="15" t="s">
        <v>46</v>
      </c>
      <c r="C41" s="16" t="s">
        <v>183</v>
      </c>
      <c r="D41" s="24"/>
    </row>
    <row r="42" spans="1:3" s="9" customFormat="1" ht="14.25">
      <c r="A42" s="9" t="s">
        <v>47</v>
      </c>
      <c r="C42" s="10"/>
    </row>
    <row r="43" spans="1:4" s="9" customFormat="1" ht="27.75" customHeight="1">
      <c r="A43" s="282" t="s">
        <v>48</v>
      </c>
      <c r="B43" s="283"/>
      <c r="C43" s="283"/>
      <c r="D43" s="283"/>
    </row>
    <row r="44" spans="1:4" s="9" customFormat="1" ht="14.25" customHeight="1">
      <c r="A44" s="282" t="s">
        <v>114</v>
      </c>
      <c r="B44" s="283"/>
      <c r="C44" s="283"/>
      <c r="D44" s="283"/>
    </row>
    <row r="45" s="9" customFormat="1" ht="14.25">
      <c r="A45" s="187" t="s">
        <v>49</v>
      </c>
    </row>
    <row r="46" s="9" customFormat="1" ht="14.25">
      <c r="C46" s="10"/>
    </row>
    <row r="47" s="9" customFormat="1" ht="14.25">
      <c r="C47" s="10"/>
    </row>
    <row r="48" s="9" customFormat="1" ht="14.25">
      <c r="C48" s="10"/>
    </row>
    <row r="49" s="9" customFormat="1" ht="14.25">
      <c r="C49" s="10"/>
    </row>
    <row r="50" s="9" customFormat="1" ht="14.25">
      <c r="C50" s="10"/>
    </row>
    <row r="51" s="9" customFormat="1" ht="14.25">
      <c r="C51" s="10"/>
    </row>
    <row r="52" s="9" customFormat="1" ht="14.25">
      <c r="C52" s="10"/>
    </row>
  </sheetData>
  <sheetProtection/>
  <mergeCells count="2">
    <mergeCell ref="A43:D43"/>
    <mergeCell ref="A44:D4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19921875" style="51" customWidth="1"/>
    <col min="2" max="2" width="8.59765625" style="51" customWidth="1"/>
    <col min="3" max="3" width="17.59765625" style="51" customWidth="1"/>
    <col min="4" max="4" width="1.8984375" style="42" customWidth="1"/>
    <col min="5" max="5" width="5.59765625" style="51" customWidth="1"/>
    <col min="6" max="6" width="5.09765625" style="42" customWidth="1"/>
    <col min="7" max="7" width="5.59765625" style="51" customWidth="1"/>
    <col min="8" max="8" width="5.09765625" style="42" customWidth="1"/>
    <col min="9" max="9" width="5.59765625" style="51" customWidth="1"/>
    <col min="10" max="10" width="5.09765625" style="42" customWidth="1"/>
    <col min="11" max="11" width="1.8984375" style="42" customWidth="1"/>
    <col min="12" max="12" width="5.59765625" style="51" customWidth="1"/>
    <col min="13" max="13" width="5.09765625" style="42" customWidth="1"/>
    <col min="14" max="14" width="5.59765625" style="51" customWidth="1"/>
    <col min="15" max="15" width="5.09765625" style="42" customWidth="1"/>
    <col min="16" max="16" width="5.59765625" style="51" customWidth="1"/>
    <col min="17" max="17" width="5.09765625" style="42" customWidth="1"/>
    <col min="18" max="18" width="1.8984375" style="42" customWidth="1"/>
    <col min="19" max="19" width="5.59765625" style="51" customWidth="1"/>
    <col min="20" max="20" width="5.09765625" style="42" customWidth="1"/>
    <col min="21" max="21" width="5.59765625" style="51" customWidth="1"/>
    <col min="22" max="22" width="5.09765625" style="42" customWidth="1"/>
    <col min="23" max="23" width="5.59765625" style="51" customWidth="1"/>
    <col min="24" max="24" width="5.09765625" style="42" customWidth="1"/>
    <col min="25" max="16384" width="9" style="42" customWidth="1"/>
  </cols>
  <sheetData>
    <row r="1" spans="1:27" s="44" customFormat="1" ht="27" customHeight="1">
      <c r="A1" s="39" t="s">
        <v>50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  <c r="Q1" s="41"/>
      <c r="R1" s="43"/>
      <c r="S1" s="43"/>
      <c r="T1" s="43"/>
      <c r="U1" s="41"/>
      <c r="V1" s="41"/>
      <c r="W1" s="41"/>
      <c r="X1" s="41"/>
      <c r="Y1" s="41"/>
      <c r="Z1" s="41"/>
      <c r="AA1" s="41"/>
    </row>
    <row r="2" spans="1:27" s="44" customFormat="1" ht="16.5" customHeight="1">
      <c r="A2" s="45" t="s">
        <v>170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2"/>
      <c r="P2" s="47"/>
      <c r="Q2" s="47"/>
      <c r="R2" s="47"/>
      <c r="S2" s="47"/>
      <c r="T2" s="47"/>
      <c r="U2" s="47"/>
      <c r="V2" s="47"/>
      <c r="W2" s="47"/>
      <c r="X2" s="48"/>
      <c r="Y2" s="47"/>
      <c r="Z2" s="47"/>
      <c r="AA2" s="47"/>
    </row>
    <row r="3" spans="1:23" s="51" customFormat="1" ht="18" thickBot="1">
      <c r="A3" s="49" t="s">
        <v>115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s="51" customFormat="1" ht="14.25" thickTop="1">
      <c r="A4" s="52" t="s">
        <v>116</v>
      </c>
      <c r="B4" s="52"/>
      <c r="C4" s="52"/>
      <c r="D4" s="52"/>
      <c r="E4" s="53" t="s">
        <v>117</v>
      </c>
      <c r="F4" s="53"/>
      <c r="G4" s="53"/>
      <c r="H4" s="53"/>
      <c r="I4" s="53"/>
      <c r="J4" s="53"/>
      <c r="K4" s="52"/>
      <c r="L4" s="53" t="s">
        <v>118</v>
      </c>
      <c r="M4" s="53"/>
      <c r="N4" s="53"/>
      <c r="O4" s="53"/>
      <c r="P4" s="53"/>
      <c r="Q4" s="53"/>
      <c r="R4" s="52"/>
      <c r="S4" s="53" t="s">
        <v>119</v>
      </c>
      <c r="T4" s="53"/>
      <c r="U4" s="53"/>
      <c r="V4" s="53"/>
      <c r="W4" s="53"/>
      <c r="X4" s="54"/>
    </row>
    <row r="5" spans="1:24" s="51" customFormat="1" ht="13.5">
      <c r="A5" s="55"/>
      <c r="B5" s="56"/>
      <c r="C5" s="55"/>
      <c r="D5" s="55"/>
      <c r="E5" s="57" t="s">
        <v>120</v>
      </c>
      <c r="F5" s="57"/>
      <c r="G5" s="57" t="s">
        <v>121</v>
      </c>
      <c r="H5" s="57"/>
      <c r="I5" s="57" t="s">
        <v>62</v>
      </c>
      <c r="J5" s="57"/>
      <c r="K5" s="55"/>
      <c r="L5" s="57" t="s">
        <v>120</v>
      </c>
      <c r="M5" s="57"/>
      <c r="N5" s="57" t="s">
        <v>121</v>
      </c>
      <c r="O5" s="57"/>
      <c r="P5" s="57" t="s">
        <v>62</v>
      </c>
      <c r="Q5" s="57"/>
      <c r="R5" s="55"/>
      <c r="S5" s="57" t="s">
        <v>120</v>
      </c>
      <c r="T5" s="57"/>
      <c r="U5" s="57" t="s">
        <v>121</v>
      </c>
      <c r="V5" s="57"/>
      <c r="W5" s="57" t="s">
        <v>62</v>
      </c>
      <c r="X5" s="57"/>
    </row>
    <row r="6" spans="1:24" s="62" customFormat="1" ht="14.25" thickBot="1">
      <c r="A6" s="58"/>
      <c r="B6" s="58" t="s">
        <v>122</v>
      </c>
      <c r="C6" s="58" t="s">
        <v>123</v>
      </c>
      <c r="D6" s="59"/>
      <c r="E6" s="60" t="s">
        <v>124</v>
      </c>
      <c r="F6" s="61" t="s">
        <v>125</v>
      </c>
      <c r="G6" s="60" t="s">
        <v>124</v>
      </c>
      <c r="H6" s="61" t="s">
        <v>125</v>
      </c>
      <c r="I6" s="60" t="s">
        <v>124</v>
      </c>
      <c r="J6" s="61" t="s">
        <v>125</v>
      </c>
      <c r="K6" s="59"/>
      <c r="L6" s="60" t="s">
        <v>124</v>
      </c>
      <c r="M6" s="61" t="s">
        <v>125</v>
      </c>
      <c r="N6" s="60" t="s">
        <v>124</v>
      </c>
      <c r="O6" s="61" t="s">
        <v>125</v>
      </c>
      <c r="P6" s="60" t="s">
        <v>124</v>
      </c>
      <c r="Q6" s="61" t="s">
        <v>125</v>
      </c>
      <c r="R6" s="59"/>
      <c r="S6" s="60" t="s">
        <v>124</v>
      </c>
      <c r="T6" s="61" t="s">
        <v>125</v>
      </c>
      <c r="U6" s="60" t="s">
        <v>124</v>
      </c>
      <c r="V6" s="61" t="s">
        <v>125</v>
      </c>
      <c r="W6" s="60" t="s">
        <v>124</v>
      </c>
      <c r="X6" s="61" t="s">
        <v>125</v>
      </c>
    </row>
    <row r="7" spans="1:24" s="62" customFormat="1" ht="18" customHeight="1" thickBot="1" thickTop="1">
      <c r="A7" s="63" t="s">
        <v>126</v>
      </c>
      <c r="B7" s="64" t="s">
        <v>119</v>
      </c>
      <c r="C7" s="65"/>
      <c r="D7" s="66"/>
      <c r="E7" s="67">
        <f>SUM(E8:E13)</f>
        <v>103</v>
      </c>
      <c r="F7" s="68">
        <f aca="true" t="shared" si="0" ref="F7:X7">SUM(F8:F13)</f>
        <v>67</v>
      </c>
      <c r="G7" s="67">
        <f t="shared" si="0"/>
        <v>8</v>
      </c>
      <c r="H7" s="68">
        <f t="shared" si="0"/>
        <v>8</v>
      </c>
      <c r="I7" s="67">
        <f t="shared" si="0"/>
        <v>111</v>
      </c>
      <c r="J7" s="68">
        <f t="shared" si="0"/>
        <v>75</v>
      </c>
      <c r="K7" s="67"/>
      <c r="L7" s="67">
        <f t="shared" si="0"/>
        <v>13</v>
      </c>
      <c r="M7" s="68">
        <f t="shared" si="0"/>
        <v>8</v>
      </c>
      <c r="N7" s="67">
        <f t="shared" si="0"/>
        <v>5</v>
      </c>
      <c r="O7" s="68">
        <f t="shared" si="0"/>
        <v>4</v>
      </c>
      <c r="P7" s="67">
        <f t="shared" si="0"/>
        <v>18</v>
      </c>
      <c r="Q7" s="68">
        <f t="shared" si="0"/>
        <v>12</v>
      </c>
      <c r="R7" s="67"/>
      <c r="S7" s="67">
        <f t="shared" si="0"/>
        <v>116</v>
      </c>
      <c r="T7" s="68">
        <f t="shared" si="0"/>
        <v>75</v>
      </c>
      <c r="U7" s="67">
        <f t="shared" si="0"/>
        <v>13</v>
      </c>
      <c r="V7" s="68">
        <f t="shared" si="0"/>
        <v>12</v>
      </c>
      <c r="W7" s="67">
        <f t="shared" si="0"/>
        <v>129</v>
      </c>
      <c r="X7" s="68">
        <f t="shared" si="0"/>
        <v>87</v>
      </c>
    </row>
    <row r="8" spans="2:25" ht="15.75" customHeight="1">
      <c r="B8" s="51" t="s">
        <v>127</v>
      </c>
      <c r="C8" s="51" t="s">
        <v>57</v>
      </c>
      <c r="E8" s="69">
        <v>28</v>
      </c>
      <c r="F8" s="70">
        <v>17</v>
      </c>
      <c r="G8" s="69">
        <v>7</v>
      </c>
      <c r="H8" s="70">
        <v>8</v>
      </c>
      <c r="I8" s="71">
        <f aca="true" t="shared" si="1" ref="I8:I40">E8+G8</f>
        <v>35</v>
      </c>
      <c r="J8" s="72">
        <f aca="true" t="shared" si="2" ref="J8:J40">F8+H8</f>
        <v>25</v>
      </c>
      <c r="K8" s="73"/>
      <c r="L8" s="69">
        <v>3</v>
      </c>
      <c r="M8" s="70">
        <v>4</v>
      </c>
      <c r="N8" s="69">
        <v>2</v>
      </c>
      <c r="O8" s="70">
        <v>3</v>
      </c>
      <c r="P8" s="74">
        <f aca="true" t="shared" si="3" ref="P8:P40">L8+N8</f>
        <v>5</v>
      </c>
      <c r="Q8" s="75">
        <f aca="true" t="shared" si="4" ref="Q8:Q40">M8+O8</f>
        <v>7</v>
      </c>
      <c r="R8" s="76"/>
      <c r="S8" s="74">
        <f aca="true" t="shared" si="5" ref="S8:S40">E8+L8</f>
        <v>31</v>
      </c>
      <c r="T8" s="75">
        <f aca="true" t="shared" si="6" ref="T8:T40">F8+M8</f>
        <v>21</v>
      </c>
      <c r="U8" s="74">
        <f aca="true" t="shared" si="7" ref="U8:U40">G8+N8</f>
        <v>9</v>
      </c>
      <c r="V8" s="75">
        <f>H8+O8</f>
        <v>11</v>
      </c>
      <c r="W8" s="74">
        <f aca="true" t="shared" si="8" ref="W8:W40">S8+U8</f>
        <v>40</v>
      </c>
      <c r="X8" s="75">
        <f aca="true" t="shared" si="9" ref="X8:X40">T8+V8</f>
        <v>32</v>
      </c>
      <c r="Y8" s="76"/>
    </row>
    <row r="9" spans="3:25" ht="15.75" customHeight="1">
      <c r="C9" s="51" t="s">
        <v>128</v>
      </c>
      <c r="E9" s="69">
        <v>67</v>
      </c>
      <c r="F9" s="70">
        <v>44</v>
      </c>
      <c r="G9" s="69">
        <v>0</v>
      </c>
      <c r="H9" s="70">
        <v>0</v>
      </c>
      <c r="I9" s="74">
        <f t="shared" si="1"/>
        <v>67</v>
      </c>
      <c r="J9" s="75">
        <f t="shared" si="2"/>
        <v>44</v>
      </c>
      <c r="K9" s="76"/>
      <c r="L9" s="69">
        <v>5</v>
      </c>
      <c r="M9" s="70">
        <v>2</v>
      </c>
      <c r="N9" s="69">
        <v>0</v>
      </c>
      <c r="O9" s="70">
        <v>0</v>
      </c>
      <c r="P9" s="74">
        <f t="shared" si="3"/>
        <v>5</v>
      </c>
      <c r="Q9" s="75">
        <f t="shared" si="4"/>
        <v>2</v>
      </c>
      <c r="R9" s="76"/>
      <c r="S9" s="74">
        <f t="shared" si="5"/>
        <v>72</v>
      </c>
      <c r="T9" s="75">
        <f t="shared" si="6"/>
        <v>46</v>
      </c>
      <c r="U9" s="74">
        <f t="shared" si="7"/>
        <v>0</v>
      </c>
      <c r="V9" s="75">
        <f aca="true" t="shared" si="10" ref="V9:V23">H9+O9</f>
        <v>0</v>
      </c>
      <c r="W9" s="74">
        <f t="shared" si="8"/>
        <v>72</v>
      </c>
      <c r="X9" s="75">
        <f t="shared" si="9"/>
        <v>46</v>
      </c>
      <c r="Y9" s="76"/>
    </row>
    <row r="10" spans="3:25" ht="15.75" customHeight="1">
      <c r="C10" s="51" t="s">
        <v>63</v>
      </c>
      <c r="E10" s="69">
        <v>1</v>
      </c>
      <c r="F10" s="70">
        <v>0</v>
      </c>
      <c r="G10" s="69">
        <v>0</v>
      </c>
      <c r="H10" s="70">
        <v>0</v>
      </c>
      <c r="I10" s="74">
        <f t="shared" si="1"/>
        <v>1</v>
      </c>
      <c r="J10" s="75">
        <f t="shared" si="2"/>
        <v>0</v>
      </c>
      <c r="K10" s="76"/>
      <c r="L10" s="69">
        <v>0</v>
      </c>
      <c r="M10" s="70">
        <v>0</v>
      </c>
      <c r="N10" s="69">
        <v>0</v>
      </c>
      <c r="O10" s="70">
        <v>0</v>
      </c>
      <c r="P10" s="74">
        <f t="shared" si="3"/>
        <v>0</v>
      </c>
      <c r="Q10" s="75">
        <f t="shared" si="4"/>
        <v>0</v>
      </c>
      <c r="R10" s="76"/>
      <c r="S10" s="74">
        <f t="shared" si="5"/>
        <v>1</v>
      </c>
      <c r="T10" s="75">
        <f t="shared" si="6"/>
        <v>0</v>
      </c>
      <c r="U10" s="74">
        <f t="shared" si="7"/>
        <v>0</v>
      </c>
      <c r="V10" s="75">
        <f t="shared" si="10"/>
        <v>0</v>
      </c>
      <c r="W10" s="74">
        <f t="shared" si="8"/>
        <v>1</v>
      </c>
      <c r="X10" s="75">
        <f t="shared" si="9"/>
        <v>0</v>
      </c>
      <c r="Y10" s="76"/>
    </row>
    <row r="11" spans="3:25" ht="15.75" customHeight="1">
      <c r="C11" s="51" t="s">
        <v>64</v>
      </c>
      <c r="E11" s="69">
        <v>0</v>
      </c>
      <c r="F11" s="70">
        <v>0</v>
      </c>
      <c r="G11" s="69">
        <v>0</v>
      </c>
      <c r="H11" s="70">
        <v>0</v>
      </c>
      <c r="I11" s="74">
        <f t="shared" si="1"/>
        <v>0</v>
      </c>
      <c r="J11" s="75">
        <f t="shared" si="2"/>
        <v>0</v>
      </c>
      <c r="K11" s="76"/>
      <c r="L11" s="69">
        <v>0</v>
      </c>
      <c r="M11" s="70">
        <v>0</v>
      </c>
      <c r="N11" s="69">
        <v>0</v>
      </c>
      <c r="O11" s="70">
        <v>0</v>
      </c>
      <c r="P11" s="74">
        <f t="shared" si="3"/>
        <v>0</v>
      </c>
      <c r="Q11" s="75">
        <f t="shared" si="4"/>
        <v>0</v>
      </c>
      <c r="R11" s="76"/>
      <c r="S11" s="74">
        <f t="shared" si="5"/>
        <v>0</v>
      </c>
      <c r="T11" s="75">
        <f t="shared" si="6"/>
        <v>0</v>
      </c>
      <c r="U11" s="74">
        <f t="shared" si="7"/>
        <v>0</v>
      </c>
      <c r="V11" s="75">
        <f t="shared" si="10"/>
        <v>0</v>
      </c>
      <c r="W11" s="74">
        <f t="shared" si="8"/>
        <v>0</v>
      </c>
      <c r="X11" s="75">
        <f t="shared" si="9"/>
        <v>0</v>
      </c>
      <c r="Y11" s="76"/>
    </row>
    <row r="12" spans="3:25" ht="15.75" customHeight="1">
      <c r="C12" s="51" t="s">
        <v>129</v>
      </c>
      <c r="E12" s="69">
        <v>2</v>
      </c>
      <c r="F12" s="70">
        <v>2</v>
      </c>
      <c r="G12" s="69">
        <v>1</v>
      </c>
      <c r="H12" s="70">
        <v>0</v>
      </c>
      <c r="I12" s="74">
        <f t="shared" si="1"/>
        <v>3</v>
      </c>
      <c r="J12" s="75">
        <f t="shared" si="2"/>
        <v>2</v>
      </c>
      <c r="K12" s="76"/>
      <c r="L12" s="77">
        <v>0</v>
      </c>
      <c r="M12" s="78">
        <v>0</v>
      </c>
      <c r="N12" s="69">
        <v>1</v>
      </c>
      <c r="O12" s="70">
        <v>0</v>
      </c>
      <c r="P12" s="74">
        <f t="shared" si="3"/>
        <v>1</v>
      </c>
      <c r="Q12" s="75">
        <f t="shared" si="4"/>
        <v>0</v>
      </c>
      <c r="R12" s="76"/>
      <c r="S12" s="74">
        <f t="shared" si="5"/>
        <v>2</v>
      </c>
      <c r="T12" s="75">
        <f t="shared" si="6"/>
        <v>2</v>
      </c>
      <c r="U12" s="74">
        <f t="shared" si="7"/>
        <v>2</v>
      </c>
      <c r="V12" s="75">
        <f t="shared" si="10"/>
        <v>0</v>
      </c>
      <c r="W12" s="74">
        <f t="shared" si="8"/>
        <v>4</v>
      </c>
      <c r="X12" s="75">
        <f t="shared" si="9"/>
        <v>2</v>
      </c>
      <c r="Y12" s="76"/>
    </row>
    <row r="13" spans="2:25" ht="15.75" customHeight="1" thickBot="1">
      <c r="B13" s="79"/>
      <c r="C13" s="79" t="s">
        <v>61</v>
      </c>
      <c r="D13" s="80"/>
      <c r="E13" s="81">
        <v>5</v>
      </c>
      <c r="F13" s="82">
        <v>4</v>
      </c>
      <c r="G13" s="81">
        <v>0</v>
      </c>
      <c r="H13" s="82">
        <v>0</v>
      </c>
      <c r="I13" s="83">
        <f t="shared" si="1"/>
        <v>5</v>
      </c>
      <c r="J13" s="84">
        <f t="shared" si="2"/>
        <v>4</v>
      </c>
      <c r="K13" s="80"/>
      <c r="L13" s="81">
        <v>5</v>
      </c>
      <c r="M13" s="82">
        <v>2</v>
      </c>
      <c r="N13" s="81">
        <v>2</v>
      </c>
      <c r="O13" s="82">
        <v>1</v>
      </c>
      <c r="P13" s="83">
        <f t="shared" si="3"/>
        <v>7</v>
      </c>
      <c r="Q13" s="84">
        <f t="shared" si="4"/>
        <v>3</v>
      </c>
      <c r="R13" s="80"/>
      <c r="S13" s="83">
        <f t="shared" si="5"/>
        <v>10</v>
      </c>
      <c r="T13" s="84">
        <f t="shared" si="6"/>
        <v>6</v>
      </c>
      <c r="U13" s="83">
        <f t="shared" si="7"/>
        <v>2</v>
      </c>
      <c r="V13" s="84">
        <f t="shared" si="10"/>
        <v>1</v>
      </c>
      <c r="W13" s="83">
        <f t="shared" si="8"/>
        <v>12</v>
      </c>
      <c r="X13" s="84">
        <f t="shared" si="9"/>
        <v>7</v>
      </c>
      <c r="Y13" s="76"/>
    </row>
    <row r="14" spans="2:25" ht="15.75" customHeight="1">
      <c r="B14" s="51" t="s">
        <v>130</v>
      </c>
      <c r="C14" s="51" t="s">
        <v>51</v>
      </c>
      <c r="E14" s="85">
        <v>0</v>
      </c>
      <c r="F14" s="86">
        <v>0</v>
      </c>
      <c r="G14" s="85">
        <v>0</v>
      </c>
      <c r="H14" s="86">
        <v>0</v>
      </c>
      <c r="I14" s="74">
        <f t="shared" si="1"/>
        <v>0</v>
      </c>
      <c r="J14" s="75">
        <f t="shared" si="2"/>
        <v>0</v>
      </c>
      <c r="K14" s="76"/>
      <c r="L14" s="85">
        <v>0</v>
      </c>
      <c r="M14" s="86">
        <v>0</v>
      </c>
      <c r="N14" s="85">
        <v>0</v>
      </c>
      <c r="O14" s="86">
        <v>0</v>
      </c>
      <c r="P14" s="74">
        <f t="shared" si="3"/>
        <v>0</v>
      </c>
      <c r="Q14" s="75">
        <f t="shared" si="4"/>
        <v>0</v>
      </c>
      <c r="R14" s="76"/>
      <c r="S14" s="74">
        <f t="shared" si="5"/>
        <v>0</v>
      </c>
      <c r="T14" s="75">
        <f t="shared" si="6"/>
        <v>0</v>
      </c>
      <c r="U14" s="74">
        <f t="shared" si="7"/>
        <v>0</v>
      </c>
      <c r="V14" s="75">
        <f t="shared" si="10"/>
        <v>0</v>
      </c>
      <c r="W14" s="74">
        <f t="shared" si="8"/>
        <v>0</v>
      </c>
      <c r="X14" s="75">
        <f t="shared" si="9"/>
        <v>0</v>
      </c>
      <c r="Y14" s="76"/>
    </row>
    <row r="15" spans="3:25" ht="15.75" customHeight="1">
      <c r="C15" s="51" t="s">
        <v>52</v>
      </c>
      <c r="E15" s="85">
        <v>0</v>
      </c>
      <c r="F15" s="86">
        <v>1</v>
      </c>
      <c r="G15" s="85">
        <v>0</v>
      </c>
      <c r="H15" s="86">
        <v>0</v>
      </c>
      <c r="I15" s="74">
        <f t="shared" si="1"/>
        <v>0</v>
      </c>
      <c r="J15" s="75">
        <f t="shared" si="2"/>
        <v>1</v>
      </c>
      <c r="K15" s="76"/>
      <c r="L15" s="85">
        <v>0</v>
      </c>
      <c r="M15" s="86">
        <v>0</v>
      </c>
      <c r="N15" s="85">
        <v>0</v>
      </c>
      <c r="O15" s="86">
        <v>0</v>
      </c>
      <c r="P15" s="74">
        <f t="shared" si="3"/>
        <v>0</v>
      </c>
      <c r="Q15" s="75">
        <f t="shared" si="4"/>
        <v>0</v>
      </c>
      <c r="R15" s="76"/>
      <c r="S15" s="74">
        <f t="shared" si="5"/>
        <v>0</v>
      </c>
      <c r="T15" s="75">
        <f t="shared" si="6"/>
        <v>1</v>
      </c>
      <c r="U15" s="74">
        <f t="shared" si="7"/>
        <v>0</v>
      </c>
      <c r="V15" s="75">
        <f t="shared" si="10"/>
        <v>0</v>
      </c>
      <c r="W15" s="74">
        <f t="shared" si="8"/>
        <v>0</v>
      </c>
      <c r="X15" s="75">
        <f t="shared" si="9"/>
        <v>1</v>
      </c>
      <c r="Y15" s="76"/>
    </row>
    <row r="16" spans="3:25" ht="15.75" customHeight="1">
      <c r="C16" s="51" t="s">
        <v>53</v>
      </c>
      <c r="E16" s="85">
        <v>40</v>
      </c>
      <c r="F16" s="86">
        <v>20</v>
      </c>
      <c r="G16" s="85">
        <v>1</v>
      </c>
      <c r="H16" s="86">
        <v>1</v>
      </c>
      <c r="I16" s="74">
        <f t="shared" si="1"/>
        <v>41</v>
      </c>
      <c r="J16" s="75">
        <f t="shared" si="2"/>
        <v>21</v>
      </c>
      <c r="K16" s="76"/>
      <c r="L16" s="85">
        <v>4</v>
      </c>
      <c r="M16" s="86">
        <v>3</v>
      </c>
      <c r="N16" s="85">
        <v>3</v>
      </c>
      <c r="O16" s="86">
        <v>2</v>
      </c>
      <c r="P16" s="74">
        <f t="shared" si="3"/>
        <v>7</v>
      </c>
      <c r="Q16" s="75">
        <f t="shared" si="4"/>
        <v>5</v>
      </c>
      <c r="R16" s="76"/>
      <c r="S16" s="74">
        <f t="shared" si="5"/>
        <v>44</v>
      </c>
      <c r="T16" s="75">
        <f t="shared" si="6"/>
        <v>23</v>
      </c>
      <c r="U16" s="74">
        <f t="shared" si="7"/>
        <v>4</v>
      </c>
      <c r="V16" s="75">
        <f t="shared" si="10"/>
        <v>3</v>
      </c>
      <c r="W16" s="74">
        <f t="shared" si="8"/>
        <v>48</v>
      </c>
      <c r="X16" s="75">
        <f t="shared" si="9"/>
        <v>26</v>
      </c>
      <c r="Y16" s="76"/>
    </row>
    <row r="17" spans="3:25" ht="15.75" customHeight="1">
      <c r="C17" s="51" t="s">
        <v>54</v>
      </c>
      <c r="E17" s="85">
        <v>34</v>
      </c>
      <c r="F17" s="86">
        <v>27</v>
      </c>
      <c r="G17" s="85">
        <v>3</v>
      </c>
      <c r="H17" s="86">
        <v>4</v>
      </c>
      <c r="I17" s="74">
        <f t="shared" si="1"/>
        <v>37</v>
      </c>
      <c r="J17" s="75">
        <f t="shared" si="2"/>
        <v>31</v>
      </c>
      <c r="K17" s="76"/>
      <c r="L17" s="85">
        <v>8</v>
      </c>
      <c r="M17" s="86">
        <v>5</v>
      </c>
      <c r="N17" s="85">
        <v>2</v>
      </c>
      <c r="O17" s="86">
        <v>2</v>
      </c>
      <c r="P17" s="74">
        <f t="shared" si="3"/>
        <v>10</v>
      </c>
      <c r="Q17" s="75">
        <f t="shared" si="4"/>
        <v>7</v>
      </c>
      <c r="R17" s="76"/>
      <c r="S17" s="74">
        <f t="shared" si="5"/>
        <v>42</v>
      </c>
      <c r="T17" s="75">
        <f t="shared" si="6"/>
        <v>32</v>
      </c>
      <c r="U17" s="74">
        <f t="shared" si="7"/>
        <v>5</v>
      </c>
      <c r="V17" s="75">
        <f t="shared" si="10"/>
        <v>6</v>
      </c>
      <c r="W17" s="74">
        <f t="shared" si="8"/>
        <v>47</v>
      </c>
      <c r="X17" s="75">
        <f t="shared" si="9"/>
        <v>38</v>
      </c>
      <c r="Y17" s="76"/>
    </row>
    <row r="18" spans="3:25" ht="15.75" customHeight="1">
      <c r="C18" s="51" t="s">
        <v>55</v>
      </c>
      <c r="E18" s="85">
        <v>13</v>
      </c>
      <c r="F18" s="86">
        <v>9</v>
      </c>
      <c r="G18" s="85">
        <v>2</v>
      </c>
      <c r="H18" s="86">
        <v>1</v>
      </c>
      <c r="I18" s="74">
        <f t="shared" si="1"/>
        <v>15</v>
      </c>
      <c r="J18" s="75">
        <f t="shared" si="2"/>
        <v>10</v>
      </c>
      <c r="K18" s="76"/>
      <c r="L18" s="85">
        <v>1</v>
      </c>
      <c r="M18" s="86">
        <v>0</v>
      </c>
      <c r="N18" s="85">
        <v>0</v>
      </c>
      <c r="O18" s="86">
        <v>0</v>
      </c>
      <c r="P18" s="74">
        <f t="shared" si="3"/>
        <v>1</v>
      </c>
      <c r="Q18" s="75">
        <f t="shared" si="4"/>
        <v>0</v>
      </c>
      <c r="R18" s="76"/>
      <c r="S18" s="74">
        <f t="shared" si="5"/>
        <v>14</v>
      </c>
      <c r="T18" s="75">
        <f t="shared" si="6"/>
        <v>9</v>
      </c>
      <c r="U18" s="74">
        <f t="shared" si="7"/>
        <v>2</v>
      </c>
      <c r="V18" s="75">
        <f t="shared" si="10"/>
        <v>1</v>
      </c>
      <c r="W18" s="74">
        <f t="shared" si="8"/>
        <v>16</v>
      </c>
      <c r="X18" s="75">
        <f t="shared" si="9"/>
        <v>10</v>
      </c>
      <c r="Y18" s="76"/>
    </row>
    <row r="19" spans="3:25" ht="15.75" customHeight="1">
      <c r="C19" s="51" t="s">
        <v>56</v>
      </c>
      <c r="E19" s="85">
        <v>16</v>
      </c>
      <c r="F19" s="86">
        <v>10</v>
      </c>
      <c r="G19" s="85">
        <v>2</v>
      </c>
      <c r="H19" s="86">
        <v>2</v>
      </c>
      <c r="I19" s="74">
        <f t="shared" si="1"/>
        <v>18</v>
      </c>
      <c r="J19" s="75">
        <f t="shared" si="2"/>
        <v>12</v>
      </c>
      <c r="K19" s="76"/>
      <c r="L19" s="85">
        <v>0</v>
      </c>
      <c r="M19" s="86">
        <v>0</v>
      </c>
      <c r="N19" s="85">
        <v>0</v>
      </c>
      <c r="O19" s="86">
        <v>0</v>
      </c>
      <c r="P19" s="74">
        <f t="shared" si="3"/>
        <v>0</v>
      </c>
      <c r="Q19" s="75">
        <f t="shared" si="4"/>
        <v>0</v>
      </c>
      <c r="R19" s="76"/>
      <c r="S19" s="74">
        <f t="shared" si="5"/>
        <v>16</v>
      </c>
      <c r="T19" s="75">
        <f t="shared" si="6"/>
        <v>10</v>
      </c>
      <c r="U19" s="74">
        <f t="shared" si="7"/>
        <v>2</v>
      </c>
      <c r="V19" s="75">
        <f t="shared" si="10"/>
        <v>2</v>
      </c>
      <c r="W19" s="74">
        <f t="shared" si="8"/>
        <v>18</v>
      </c>
      <c r="X19" s="75">
        <f t="shared" si="9"/>
        <v>12</v>
      </c>
      <c r="Y19" s="76"/>
    </row>
    <row r="20" spans="2:25" ht="15.75" customHeight="1" thickBot="1">
      <c r="B20" s="79"/>
      <c r="C20" s="79" t="s">
        <v>61</v>
      </c>
      <c r="D20" s="80"/>
      <c r="E20" s="81">
        <v>0</v>
      </c>
      <c r="F20" s="82">
        <v>0</v>
      </c>
      <c r="G20" s="81">
        <v>0</v>
      </c>
      <c r="H20" s="82">
        <v>0</v>
      </c>
      <c r="I20" s="83">
        <f t="shared" si="1"/>
        <v>0</v>
      </c>
      <c r="J20" s="84">
        <f t="shared" si="2"/>
        <v>0</v>
      </c>
      <c r="K20" s="80"/>
      <c r="L20" s="81">
        <v>0</v>
      </c>
      <c r="M20" s="82">
        <v>0</v>
      </c>
      <c r="N20" s="81">
        <v>0</v>
      </c>
      <c r="O20" s="82">
        <v>0</v>
      </c>
      <c r="P20" s="83">
        <f t="shared" si="3"/>
        <v>0</v>
      </c>
      <c r="Q20" s="84">
        <f t="shared" si="4"/>
        <v>0</v>
      </c>
      <c r="R20" s="80"/>
      <c r="S20" s="83">
        <f t="shared" si="5"/>
        <v>0</v>
      </c>
      <c r="T20" s="84">
        <f t="shared" si="6"/>
        <v>0</v>
      </c>
      <c r="U20" s="83">
        <f t="shared" si="7"/>
        <v>0</v>
      </c>
      <c r="V20" s="84">
        <f t="shared" si="10"/>
        <v>0</v>
      </c>
      <c r="W20" s="83">
        <f t="shared" si="8"/>
        <v>0</v>
      </c>
      <c r="X20" s="84">
        <f t="shared" si="9"/>
        <v>0</v>
      </c>
      <c r="Y20" s="76"/>
    </row>
    <row r="21" spans="2:25" ht="15.75" customHeight="1">
      <c r="B21" s="51" t="s">
        <v>131</v>
      </c>
      <c r="C21" s="51" t="s">
        <v>59</v>
      </c>
      <c r="E21" s="85">
        <v>85</v>
      </c>
      <c r="F21" s="86">
        <v>57</v>
      </c>
      <c r="G21" s="85">
        <v>5</v>
      </c>
      <c r="H21" s="86">
        <v>5</v>
      </c>
      <c r="I21" s="74">
        <f t="shared" si="1"/>
        <v>90</v>
      </c>
      <c r="J21" s="75">
        <f t="shared" si="2"/>
        <v>62</v>
      </c>
      <c r="K21" s="76"/>
      <c r="L21" s="85">
        <v>8</v>
      </c>
      <c r="M21" s="86">
        <v>3</v>
      </c>
      <c r="N21" s="85">
        <v>0</v>
      </c>
      <c r="O21" s="86">
        <v>0</v>
      </c>
      <c r="P21" s="74">
        <f t="shared" si="3"/>
        <v>8</v>
      </c>
      <c r="Q21" s="75">
        <f t="shared" si="4"/>
        <v>3</v>
      </c>
      <c r="R21" s="76"/>
      <c r="S21" s="74">
        <f t="shared" si="5"/>
        <v>93</v>
      </c>
      <c r="T21" s="75">
        <f t="shared" si="6"/>
        <v>60</v>
      </c>
      <c r="U21" s="74">
        <f t="shared" si="7"/>
        <v>5</v>
      </c>
      <c r="V21" s="75">
        <f t="shared" si="10"/>
        <v>5</v>
      </c>
      <c r="W21" s="74">
        <f t="shared" si="8"/>
        <v>98</v>
      </c>
      <c r="X21" s="75">
        <f t="shared" si="9"/>
        <v>65</v>
      </c>
      <c r="Y21" s="76"/>
    </row>
    <row r="22" spans="3:25" ht="15.75" customHeight="1">
      <c r="C22" s="51" t="s">
        <v>60</v>
      </c>
      <c r="E22" s="85">
        <v>5</v>
      </c>
      <c r="F22" s="86">
        <v>6</v>
      </c>
      <c r="G22" s="85">
        <v>3</v>
      </c>
      <c r="H22" s="86">
        <v>2</v>
      </c>
      <c r="I22" s="74">
        <f t="shared" si="1"/>
        <v>8</v>
      </c>
      <c r="J22" s="75">
        <f t="shared" si="2"/>
        <v>8</v>
      </c>
      <c r="K22" s="76"/>
      <c r="L22" s="85">
        <v>1</v>
      </c>
      <c r="M22" s="86">
        <v>2</v>
      </c>
      <c r="N22" s="85">
        <v>2</v>
      </c>
      <c r="O22" s="86">
        <v>2</v>
      </c>
      <c r="P22" s="74">
        <f t="shared" si="3"/>
        <v>3</v>
      </c>
      <c r="Q22" s="75">
        <f t="shared" si="4"/>
        <v>4</v>
      </c>
      <c r="R22" s="76"/>
      <c r="S22" s="74">
        <f t="shared" si="5"/>
        <v>6</v>
      </c>
      <c r="T22" s="75">
        <f t="shared" si="6"/>
        <v>8</v>
      </c>
      <c r="U22" s="74">
        <f t="shared" si="7"/>
        <v>5</v>
      </c>
      <c r="V22" s="75">
        <f t="shared" si="10"/>
        <v>4</v>
      </c>
      <c r="W22" s="74">
        <f t="shared" si="8"/>
        <v>11</v>
      </c>
      <c r="X22" s="75">
        <f t="shared" si="9"/>
        <v>12</v>
      </c>
      <c r="Y22" s="76"/>
    </row>
    <row r="23" spans="1:25" ht="15.75" customHeight="1" thickBot="1">
      <c r="A23" s="87"/>
      <c r="B23" s="87"/>
      <c r="C23" s="87" t="s">
        <v>61</v>
      </c>
      <c r="D23" s="88"/>
      <c r="E23" s="89">
        <v>13</v>
      </c>
      <c r="F23" s="90">
        <v>4</v>
      </c>
      <c r="G23" s="77">
        <v>0</v>
      </c>
      <c r="H23" s="78">
        <v>1</v>
      </c>
      <c r="I23" s="74">
        <f t="shared" si="1"/>
        <v>13</v>
      </c>
      <c r="J23" s="75">
        <f t="shared" si="2"/>
        <v>5</v>
      </c>
      <c r="K23" s="76"/>
      <c r="L23" s="77">
        <v>4</v>
      </c>
      <c r="M23" s="78">
        <v>3</v>
      </c>
      <c r="N23" s="77">
        <v>3</v>
      </c>
      <c r="O23" s="78">
        <v>2</v>
      </c>
      <c r="P23" s="74">
        <f t="shared" si="3"/>
        <v>7</v>
      </c>
      <c r="Q23" s="75">
        <f t="shared" si="4"/>
        <v>5</v>
      </c>
      <c r="R23" s="76"/>
      <c r="S23" s="74">
        <f t="shared" si="5"/>
        <v>17</v>
      </c>
      <c r="T23" s="75">
        <f t="shared" si="6"/>
        <v>7</v>
      </c>
      <c r="U23" s="74">
        <f t="shared" si="7"/>
        <v>3</v>
      </c>
      <c r="V23" s="75">
        <f t="shared" si="10"/>
        <v>3</v>
      </c>
      <c r="W23" s="74">
        <f t="shared" si="8"/>
        <v>20</v>
      </c>
      <c r="X23" s="75">
        <f t="shared" si="9"/>
        <v>10</v>
      </c>
      <c r="Y23" s="76"/>
    </row>
    <row r="24" spans="1:25" s="62" customFormat="1" ht="18" customHeight="1" thickBot="1" thickTop="1">
      <c r="A24" s="63" t="s">
        <v>132</v>
      </c>
      <c r="B24" s="64" t="s">
        <v>119</v>
      </c>
      <c r="C24" s="65"/>
      <c r="D24" s="66"/>
      <c r="E24" s="67">
        <f>SUM(E25:E30)</f>
        <v>41</v>
      </c>
      <c r="F24" s="91">
        <f>SUM(F25:F30)</f>
        <v>26</v>
      </c>
      <c r="G24" s="67">
        <f aca="true" t="shared" si="11" ref="G24:X24">SUM(G25:G30)</f>
        <v>3</v>
      </c>
      <c r="H24" s="91">
        <f t="shared" si="11"/>
        <v>4</v>
      </c>
      <c r="I24" s="67">
        <f t="shared" si="11"/>
        <v>44</v>
      </c>
      <c r="J24" s="68">
        <f t="shared" si="11"/>
        <v>30</v>
      </c>
      <c r="K24" s="67"/>
      <c r="L24" s="67">
        <f t="shared" si="11"/>
        <v>12</v>
      </c>
      <c r="M24" s="91">
        <f t="shared" si="11"/>
        <v>2</v>
      </c>
      <c r="N24" s="67">
        <f t="shared" si="11"/>
        <v>6</v>
      </c>
      <c r="O24" s="91">
        <f t="shared" si="11"/>
        <v>7</v>
      </c>
      <c r="P24" s="67">
        <f t="shared" si="11"/>
        <v>18</v>
      </c>
      <c r="Q24" s="68">
        <f t="shared" si="11"/>
        <v>9</v>
      </c>
      <c r="R24" s="67"/>
      <c r="S24" s="67">
        <f t="shared" si="11"/>
        <v>53</v>
      </c>
      <c r="T24" s="68">
        <f t="shared" si="11"/>
        <v>28</v>
      </c>
      <c r="U24" s="67">
        <f t="shared" si="11"/>
        <v>9</v>
      </c>
      <c r="V24" s="68">
        <f t="shared" si="11"/>
        <v>11</v>
      </c>
      <c r="W24" s="67">
        <f t="shared" si="11"/>
        <v>62</v>
      </c>
      <c r="X24" s="68">
        <f t="shared" si="11"/>
        <v>39</v>
      </c>
      <c r="Y24" s="92"/>
    </row>
    <row r="25" spans="2:25" ht="15.75" customHeight="1">
      <c r="B25" s="51" t="s">
        <v>127</v>
      </c>
      <c r="C25" s="51" t="s">
        <v>57</v>
      </c>
      <c r="E25" s="69">
        <v>20</v>
      </c>
      <c r="F25" s="70">
        <v>11</v>
      </c>
      <c r="G25" s="69">
        <v>1</v>
      </c>
      <c r="H25" s="70">
        <v>2</v>
      </c>
      <c r="I25" s="74">
        <f t="shared" si="1"/>
        <v>21</v>
      </c>
      <c r="J25" s="75">
        <f t="shared" si="2"/>
        <v>13</v>
      </c>
      <c r="K25" s="76"/>
      <c r="L25" s="77">
        <v>2</v>
      </c>
      <c r="M25" s="78">
        <v>1</v>
      </c>
      <c r="N25" s="69">
        <v>4</v>
      </c>
      <c r="O25" s="70">
        <v>6</v>
      </c>
      <c r="P25" s="74">
        <f t="shared" si="3"/>
        <v>6</v>
      </c>
      <c r="Q25" s="75">
        <f t="shared" si="4"/>
        <v>7</v>
      </c>
      <c r="R25" s="76"/>
      <c r="S25" s="74">
        <f t="shared" si="5"/>
        <v>22</v>
      </c>
      <c r="T25" s="75">
        <f t="shared" si="6"/>
        <v>12</v>
      </c>
      <c r="U25" s="74">
        <f t="shared" si="7"/>
        <v>5</v>
      </c>
      <c r="V25" s="75">
        <f>H25+O25</f>
        <v>8</v>
      </c>
      <c r="W25" s="74">
        <f t="shared" si="8"/>
        <v>27</v>
      </c>
      <c r="X25" s="75">
        <f t="shared" si="9"/>
        <v>20</v>
      </c>
      <c r="Y25" s="76"/>
    </row>
    <row r="26" spans="3:25" ht="15.75" customHeight="1">
      <c r="C26" s="51" t="s">
        <v>128</v>
      </c>
      <c r="E26" s="69">
        <v>17</v>
      </c>
      <c r="F26" s="70">
        <v>9</v>
      </c>
      <c r="G26" s="69">
        <v>0</v>
      </c>
      <c r="H26" s="70">
        <v>0</v>
      </c>
      <c r="I26" s="74">
        <f t="shared" si="1"/>
        <v>17</v>
      </c>
      <c r="J26" s="75">
        <f t="shared" si="2"/>
        <v>9</v>
      </c>
      <c r="K26" s="76"/>
      <c r="L26" s="77">
        <v>1</v>
      </c>
      <c r="M26" s="78">
        <v>0</v>
      </c>
      <c r="N26" s="69">
        <v>0</v>
      </c>
      <c r="O26" s="70">
        <v>0</v>
      </c>
      <c r="P26" s="74">
        <f t="shared" si="3"/>
        <v>1</v>
      </c>
      <c r="Q26" s="75">
        <f t="shared" si="4"/>
        <v>0</v>
      </c>
      <c r="R26" s="76"/>
      <c r="S26" s="74">
        <f t="shared" si="5"/>
        <v>18</v>
      </c>
      <c r="T26" s="75">
        <f t="shared" si="6"/>
        <v>9</v>
      </c>
      <c r="U26" s="74">
        <f t="shared" si="7"/>
        <v>0</v>
      </c>
      <c r="V26" s="75">
        <f aca="true" t="shared" si="12" ref="V26:V40">H26+O26</f>
        <v>0</v>
      </c>
      <c r="W26" s="74">
        <f t="shared" si="8"/>
        <v>18</v>
      </c>
      <c r="X26" s="75">
        <f t="shared" si="9"/>
        <v>9</v>
      </c>
      <c r="Y26" s="76"/>
    </row>
    <row r="27" spans="3:25" ht="15.75" customHeight="1">
      <c r="C27" s="51" t="s">
        <v>63</v>
      </c>
      <c r="E27" s="69">
        <v>0</v>
      </c>
      <c r="F27" s="70">
        <v>0</v>
      </c>
      <c r="G27" s="69">
        <v>0</v>
      </c>
      <c r="H27" s="70">
        <v>0</v>
      </c>
      <c r="I27" s="74">
        <f t="shared" si="1"/>
        <v>0</v>
      </c>
      <c r="J27" s="75">
        <f t="shared" si="2"/>
        <v>0</v>
      </c>
      <c r="K27" s="76"/>
      <c r="L27" s="77">
        <v>0</v>
      </c>
      <c r="M27" s="78">
        <v>0</v>
      </c>
      <c r="N27" s="69">
        <v>0</v>
      </c>
      <c r="O27" s="70">
        <v>0</v>
      </c>
      <c r="P27" s="74">
        <f t="shared" si="3"/>
        <v>0</v>
      </c>
      <c r="Q27" s="75">
        <f t="shared" si="4"/>
        <v>0</v>
      </c>
      <c r="R27" s="76"/>
      <c r="S27" s="74">
        <f t="shared" si="5"/>
        <v>0</v>
      </c>
      <c r="T27" s="75">
        <f t="shared" si="6"/>
        <v>0</v>
      </c>
      <c r="U27" s="74">
        <f t="shared" si="7"/>
        <v>0</v>
      </c>
      <c r="V27" s="75">
        <f t="shared" si="12"/>
        <v>0</v>
      </c>
      <c r="W27" s="74">
        <f t="shared" si="8"/>
        <v>0</v>
      </c>
      <c r="X27" s="75">
        <f t="shared" si="9"/>
        <v>0</v>
      </c>
      <c r="Y27" s="76"/>
    </row>
    <row r="28" spans="3:25" ht="15.75" customHeight="1">
      <c r="C28" s="51" t="s">
        <v>64</v>
      </c>
      <c r="E28" s="69">
        <v>0</v>
      </c>
      <c r="F28" s="70">
        <v>0</v>
      </c>
      <c r="G28" s="69">
        <v>0</v>
      </c>
      <c r="H28" s="70">
        <v>0</v>
      </c>
      <c r="I28" s="74">
        <f t="shared" si="1"/>
        <v>0</v>
      </c>
      <c r="J28" s="75">
        <f t="shared" si="2"/>
        <v>0</v>
      </c>
      <c r="K28" s="76"/>
      <c r="L28" s="77">
        <v>0</v>
      </c>
      <c r="M28" s="78">
        <v>0</v>
      </c>
      <c r="N28" s="69">
        <v>0</v>
      </c>
      <c r="O28" s="70">
        <v>0</v>
      </c>
      <c r="P28" s="74">
        <f t="shared" si="3"/>
        <v>0</v>
      </c>
      <c r="Q28" s="75">
        <f t="shared" si="4"/>
        <v>0</v>
      </c>
      <c r="R28" s="76"/>
      <c r="S28" s="74">
        <f t="shared" si="5"/>
        <v>0</v>
      </c>
      <c r="T28" s="75">
        <f t="shared" si="6"/>
        <v>0</v>
      </c>
      <c r="U28" s="74">
        <f t="shared" si="7"/>
        <v>0</v>
      </c>
      <c r="V28" s="75">
        <f t="shared" si="12"/>
        <v>0</v>
      </c>
      <c r="W28" s="74">
        <f t="shared" si="8"/>
        <v>0</v>
      </c>
      <c r="X28" s="75">
        <f t="shared" si="9"/>
        <v>0</v>
      </c>
      <c r="Y28" s="76"/>
    </row>
    <row r="29" spans="3:25" ht="15.75" customHeight="1">
      <c r="C29" s="51" t="s">
        <v>129</v>
      </c>
      <c r="E29" s="69">
        <v>0</v>
      </c>
      <c r="F29" s="70">
        <v>1</v>
      </c>
      <c r="G29" s="69">
        <v>1</v>
      </c>
      <c r="H29" s="70">
        <v>1</v>
      </c>
      <c r="I29" s="74">
        <f t="shared" si="1"/>
        <v>1</v>
      </c>
      <c r="J29" s="75">
        <f t="shared" si="2"/>
        <v>2</v>
      </c>
      <c r="K29" s="76"/>
      <c r="L29" s="77">
        <v>0</v>
      </c>
      <c r="M29" s="78">
        <v>0</v>
      </c>
      <c r="N29" s="69">
        <v>0</v>
      </c>
      <c r="O29" s="70">
        <v>0</v>
      </c>
      <c r="P29" s="74">
        <f t="shared" si="3"/>
        <v>0</v>
      </c>
      <c r="Q29" s="75">
        <f t="shared" si="4"/>
        <v>0</v>
      </c>
      <c r="R29" s="76"/>
      <c r="S29" s="74">
        <f t="shared" si="5"/>
        <v>0</v>
      </c>
      <c r="T29" s="75">
        <f t="shared" si="6"/>
        <v>1</v>
      </c>
      <c r="U29" s="74">
        <f t="shared" si="7"/>
        <v>1</v>
      </c>
      <c r="V29" s="75">
        <f t="shared" si="12"/>
        <v>1</v>
      </c>
      <c r="W29" s="74">
        <f t="shared" si="8"/>
        <v>1</v>
      </c>
      <c r="X29" s="75">
        <f t="shared" si="9"/>
        <v>2</v>
      </c>
      <c r="Y29" s="76"/>
    </row>
    <row r="30" spans="2:25" ht="15.75" customHeight="1" thickBot="1">
      <c r="B30" s="79"/>
      <c r="C30" s="79" t="s">
        <v>61</v>
      </c>
      <c r="D30" s="80"/>
      <c r="E30" s="81">
        <v>4</v>
      </c>
      <c r="F30" s="82">
        <v>5</v>
      </c>
      <c r="G30" s="81">
        <v>1</v>
      </c>
      <c r="H30" s="82">
        <v>1</v>
      </c>
      <c r="I30" s="83">
        <f t="shared" si="1"/>
        <v>5</v>
      </c>
      <c r="J30" s="84">
        <f t="shared" si="2"/>
        <v>6</v>
      </c>
      <c r="K30" s="80"/>
      <c r="L30" s="81">
        <v>9</v>
      </c>
      <c r="M30" s="82">
        <v>1</v>
      </c>
      <c r="N30" s="81">
        <v>2</v>
      </c>
      <c r="O30" s="82">
        <v>1</v>
      </c>
      <c r="P30" s="83">
        <f t="shared" si="3"/>
        <v>11</v>
      </c>
      <c r="Q30" s="84">
        <f t="shared" si="4"/>
        <v>2</v>
      </c>
      <c r="R30" s="80"/>
      <c r="S30" s="83">
        <f t="shared" si="5"/>
        <v>13</v>
      </c>
      <c r="T30" s="84">
        <f t="shared" si="6"/>
        <v>6</v>
      </c>
      <c r="U30" s="83">
        <f t="shared" si="7"/>
        <v>3</v>
      </c>
      <c r="V30" s="84">
        <f t="shared" si="12"/>
        <v>2</v>
      </c>
      <c r="W30" s="83">
        <f t="shared" si="8"/>
        <v>16</v>
      </c>
      <c r="X30" s="84">
        <f t="shared" si="9"/>
        <v>8</v>
      </c>
      <c r="Y30" s="76"/>
    </row>
    <row r="31" spans="2:25" ht="15.75" customHeight="1">
      <c r="B31" s="51" t="s">
        <v>130</v>
      </c>
      <c r="C31" s="51" t="s">
        <v>51</v>
      </c>
      <c r="E31" s="85">
        <v>0</v>
      </c>
      <c r="F31" s="86">
        <v>0</v>
      </c>
      <c r="G31" s="85">
        <v>0</v>
      </c>
      <c r="H31" s="86">
        <v>0</v>
      </c>
      <c r="I31" s="74">
        <f t="shared" si="1"/>
        <v>0</v>
      </c>
      <c r="J31" s="75">
        <f t="shared" si="2"/>
        <v>0</v>
      </c>
      <c r="K31" s="76"/>
      <c r="L31" s="85">
        <v>0</v>
      </c>
      <c r="M31" s="86">
        <v>0</v>
      </c>
      <c r="N31" s="85">
        <v>0</v>
      </c>
      <c r="O31" s="86">
        <v>0</v>
      </c>
      <c r="P31" s="74">
        <f t="shared" si="3"/>
        <v>0</v>
      </c>
      <c r="Q31" s="75">
        <f t="shared" si="4"/>
        <v>0</v>
      </c>
      <c r="R31" s="76"/>
      <c r="S31" s="74">
        <f t="shared" si="5"/>
        <v>0</v>
      </c>
      <c r="T31" s="75">
        <f t="shared" si="6"/>
        <v>0</v>
      </c>
      <c r="U31" s="74">
        <f t="shared" si="7"/>
        <v>0</v>
      </c>
      <c r="V31" s="75">
        <f t="shared" si="12"/>
        <v>0</v>
      </c>
      <c r="W31" s="74">
        <f t="shared" si="8"/>
        <v>0</v>
      </c>
      <c r="X31" s="75">
        <f t="shared" si="9"/>
        <v>0</v>
      </c>
      <c r="Y31" s="76"/>
    </row>
    <row r="32" spans="3:25" ht="15.75" customHeight="1">
      <c r="C32" s="51" t="s">
        <v>52</v>
      </c>
      <c r="E32" s="85">
        <v>0</v>
      </c>
      <c r="F32" s="86">
        <v>0</v>
      </c>
      <c r="G32" s="85">
        <v>0</v>
      </c>
      <c r="H32" s="86">
        <v>0</v>
      </c>
      <c r="I32" s="74">
        <f t="shared" si="1"/>
        <v>0</v>
      </c>
      <c r="J32" s="75">
        <f t="shared" si="2"/>
        <v>0</v>
      </c>
      <c r="K32" s="76"/>
      <c r="L32" s="85">
        <v>0</v>
      </c>
      <c r="M32" s="86">
        <v>0</v>
      </c>
      <c r="N32" s="85">
        <v>0</v>
      </c>
      <c r="O32" s="86">
        <v>0</v>
      </c>
      <c r="P32" s="74">
        <f t="shared" si="3"/>
        <v>0</v>
      </c>
      <c r="Q32" s="75">
        <f t="shared" si="4"/>
        <v>0</v>
      </c>
      <c r="R32" s="76"/>
      <c r="S32" s="74">
        <f t="shared" si="5"/>
        <v>0</v>
      </c>
      <c r="T32" s="75">
        <f t="shared" si="6"/>
        <v>0</v>
      </c>
      <c r="U32" s="74">
        <f t="shared" si="7"/>
        <v>0</v>
      </c>
      <c r="V32" s="75">
        <f t="shared" si="12"/>
        <v>0</v>
      </c>
      <c r="W32" s="74">
        <f t="shared" si="8"/>
        <v>0</v>
      </c>
      <c r="X32" s="75">
        <f t="shared" si="9"/>
        <v>0</v>
      </c>
      <c r="Y32" s="76"/>
    </row>
    <row r="33" spans="3:25" ht="15.75" customHeight="1">
      <c r="C33" s="51" t="s">
        <v>53</v>
      </c>
      <c r="E33" s="69">
        <v>2</v>
      </c>
      <c r="F33" s="70">
        <v>5</v>
      </c>
      <c r="G33" s="69">
        <v>0</v>
      </c>
      <c r="H33" s="70">
        <v>0</v>
      </c>
      <c r="I33" s="74">
        <f t="shared" si="1"/>
        <v>2</v>
      </c>
      <c r="J33" s="75">
        <f t="shared" si="2"/>
        <v>5</v>
      </c>
      <c r="K33" s="76"/>
      <c r="L33" s="77">
        <v>2</v>
      </c>
      <c r="M33" s="78">
        <v>1</v>
      </c>
      <c r="N33" s="69">
        <v>1</v>
      </c>
      <c r="O33" s="70">
        <v>3</v>
      </c>
      <c r="P33" s="74">
        <f t="shared" si="3"/>
        <v>3</v>
      </c>
      <c r="Q33" s="75">
        <f t="shared" si="4"/>
        <v>4</v>
      </c>
      <c r="R33" s="76"/>
      <c r="S33" s="74">
        <f t="shared" si="5"/>
        <v>4</v>
      </c>
      <c r="T33" s="75">
        <f t="shared" si="6"/>
        <v>6</v>
      </c>
      <c r="U33" s="74">
        <f t="shared" si="7"/>
        <v>1</v>
      </c>
      <c r="V33" s="75">
        <f t="shared" si="12"/>
        <v>3</v>
      </c>
      <c r="W33" s="74">
        <f t="shared" si="8"/>
        <v>5</v>
      </c>
      <c r="X33" s="75">
        <f t="shared" si="9"/>
        <v>9</v>
      </c>
      <c r="Y33" s="76"/>
    </row>
    <row r="34" spans="3:25" ht="15.75" customHeight="1">
      <c r="C34" s="51" t="s">
        <v>54</v>
      </c>
      <c r="E34" s="69">
        <v>10</v>
      </c>
      <c r="F34" s="70">
        <v>9</v>
      </c>
      <c r="G34" s="69">
        <v>1</v>
      </c>
      <c r="H34" s="70">
        <v>1</v>
      </c>
      <c r="I34" s="74">
        <f t="shared" si="1"/>
        <v>11</v>
      </c>
      <c r="J34" s="75">
        <f t="shared" si="2"/>
        <v>10</v>
      </c>
      <c r="K34" s="76"/>
      <c r="L34" s="77">
        <v>4</v>
      </c>
      <c r="M34" s="78">
        <v>0</v>
      </c>
      <c r="N34" s="69">
        <v>5</v>
      </c>
      <c r="O34" s="70">
        <v>3</v>
      </c>
      <c r="P34" s="74">
        <f t="shared" si="3"/>
        <v>9</v>
      </c>
      <c r="Q34" s="75">
        <f t="shared" si="4"/>
        <v>3</v>
      </c>
      <c r="R34" s="76"/>
      <c r="S34" s="74">
        <f t="shared" si="5"/>
        <v>14</v>
      </c>
      <c r="T34" s="75">
        <f t="shared" si="6"/>
        <v>9</v>
      </c>
      <c r="U34" s="74">
        <f t="shared" si="7"/>
        <v>6</v>
      </c>
      <c r="V34" s="75">
        <f t="shared" si="12"/>
        <v>4</v>
      </c>
      <c r="W34" s="74">
        <f t="shared" si="8"/>
        <v>20</v>
      </c>
      <c r="X34" s="75">
        <f t="shared" si="9"/>
        <v>13</v>
      </c>
      <c r="Y34" s="76"/>
    </row>
    <row r="35" spans="3:25" ht="15.75" customHeight="1">
      <c r="C35" s="51" t="s">
        <v>55</v>
      </c>
      <c r="E35" s="69">
        <v>15</v>
      </c>
      <c r="F35" s="70">
        <v>2</v>
      </c>
      <c r="G35" s="69">
        <v>2</v>
      </c>
      <c r="H35" s="70">
        <v>1</v>
      </c>
      <c r="I35" s="74">
        <f t="shared" si="1"/>
        <v>17</v>
      </c>
      <c r="J35" s="75">
        <f t="shared" si="2"/>
        <v>3</v>
      </c>
      <c r="K35" s="76"/>
      <c r="L35" s="77">
        <v>5</v>
      </c>
      <c r="M35" s="78">
        <v>1</v>
      </c>
      <c r="N35" s="69">
        <v>0</v>
      </c>
      <c r="O35" s="70">
        <v>1</v>
      </c>
      <c r="P35" s="74">
        <f t="shared" si="3"/>
        <v>5</v>
      </c>
      <c r="Q35" s="75">
        <f t="shared" si="4"/>
        <v>2</v>
      </c>
      <c r="R35" s="76"/>
      <c r="S35" s="74">
        <f t="shared" si="5"/>
        <v>20</v>
      </c>
      <c r="T35" s="75">
        <f t="shared" si="6"/>
        <v>3</v>
      </c>
      <c r="U35" s="74">
        <f t="shared" si="7"/>
        <v>2</v>
      </c>
      <c r="V35" s="75">
        <f t="shared" si="12"/>
        <v>2</v>
      </c>
      <c r="W35" s="74">
        <f t="shared" si="8"/>
        <v>22</v>
      </c>
      <c r="X35" s="75">
        <f t="shared" si="9"/>
        <v>5</v>
      </c>
      <c r="Y35" s="76"/>
    </row>
    <row r="36" spans="3:25" ht="15.75" customHeight="1">
      <c r="C36" s="51" t="s">
        <v>56</v>
      </c>
      <c r="E36" s="69">
        <v>14</v>
      </c>
      <c r="F36" s="70">
        <v>10</v>
      </c>
      <c r="G36" s="69">
        <v>0</v>
      </c>
      <c r="H36" s="70">
        <v>2</v>
      </c>
      <c r="I36" s="74">
        <f t="shared" si="1"/>
        <v>14</v>
      </c>
      <c r="J36" s="75">
        <f t="shared" si="2"/>
        <v>12</v>
      </c>
      <c r="K36" s="76"/>
      <c r="L36" s="77">
        <v>1</v>
      </c>
      <c r="M36" s="78">
        <v>0</v>
      </c>
      <c r="N36" s="69">
        <v>0</v>
      </c>
      <c r="O36" s="70">
        <v>0</v>
      </c>
      <c r="P36" s="74">
        <f t="shared" si="3"/>
        <v>1</v>
      </c>
      <c r="Q36" s="75">
        <f t="shared" si="4"/>
        <v>0</v>
      </c>
      <c r="R36" s="76"/>
      <c r="S36" s="74">
        <f t="shared" si="5"/>
        <v>15</v>
      </c>
      <c r="T36" s="75">
        <f t="shared" si="6"/>
        <v>10</v>
      </c>
      <c r="U36" s="74">
        <f t="shared" si="7"/>
        <v>0</v>
      </c>
      <c r="V36" s="75">
        <f t="shared" si="12"/>
        <v>2</v>
      </c>
      <c r="W36" s="74">
        <f t="shared" si="8"/>
        <v>15</v>
      </c>
      <c r="X36" s="75">
        <f t="shared" si="9"/>
        <v>12</v>
      </c>
      <c r="Y36" s="76"/>
    </row>
    <row r="37" spans="2:25" ht="15.75" customHeight="1" thickBot="1">
      <c r="B37" s="79"/>
      <c r="C37" s="79" t="s">
        <v>61</v>
      </c>
      <c r="D37" s="80"/>
      <c r="E37" s="81">
        <v>0</v>
      </c>
      <c r="F37" s="82">
        <v>0</v>
      </c>
      <c r="G37" s="81">
        <v>0</v>
      </c>
      <c r="H37" s="82">
        <v>0</v>
      </c>
      <c r="I37" s="83">
        <f t="shared" si="1"/>
        <v>0</v>
      </c>
      <c r="J37" s="84">
        <f t="shared" si="2"/>
        <v>0</v>
      </c>
      <c r="K37" s="80"/>
      <c r="L37" s="81">
        <v>0</v>
      </c>
      <c r="M37" s="82">
        <v>0</v>
      </c>
      <c r="N37" s="81">
        <v>0</v>
      </c>
      <c r="O37" s="82">
        <v>0</v>
      </c>
      <c r="P37" s="83">
        <f t="shared" si="3"/>
        <v>0</v>
      </c>
      <c r="Q37" s="84">
        <f t="shared" si="4"/>
        <v>0</v>
      </c>
      <c r="R37" s="80"/>
      <c r="S37" s="83">
        <f t="shared" si="5"/>
        <v>0</v>
      </c>
      <c r="T37" s="84">
        <f t="shared" si="6"/>
        <v>0</v>
      </c>
      <c r="U37" s="83">
        <f t="shared" si="7"/>
        <v>0</v>
      </c>
      <c r="V37" s="84">
        <f t="shared" si="12"/>
        <v>0</v>
      </c>
      <c r="W37" s="83">
        <f t="shared" si="8"/>
        <v>0</v>
      </c>
      <c r="X37" s="84">
        <f t="shared" si="9"/>
        <v>0</v>
      </c>
      <c r="Y37" s="76"/>
    </row>
    <row r="38" spans="2:25" ht="15.75" customHeight="1">
      <c r="B38" s="51" t="s">
        <v>131</v>
      </c>
      <c r="C38" s="51" t="s">
        <v>59</v>
      </c>
      <c r="E38" s="85">
        <v>34</v>
      </c>
      <c r="F38" s="86">
        <v>22</v>
      </c>
      <c r="G38" s="85">
        <v>2</v>
      </c>
      <c r="H38" s="86">
        <v>3</v>
      </c>
      <c r="I38" s="74">
        <f t="shared" si="1"/>
        <v>36</v>
      </c>
      <c r="J38" s="75">
        <f t="shared" si="2"/>
        <v>25</v>
      </c>
      <c r="K38" s="76"/>
      <c r="L38" s="85">
        <v>0</v>
      </c>
      <c r="M38" s="86">
        <v>0</v>
      </c>
      <c r="N38" s="85">
        <v>2</v>
      </c>
      <c r="O38" s="86">
        <v>1</v>
      </c>
      <c r="P38" s="74">
        <f t="shared" si="3"/>
        <v>2</v>
      </c>
      <c r="Q38" s="75">
        <f t="shared" si="4"/>
        <v>1</v>
      </c>
      <c r="R38" s="76"/>
      <c r="S38" s="74">
        <f t="shared" si="5"/>
        <v>34</v>
      </c>
      <c r="T38" s="75">
        <f t="shared" si="6"/>
        <v>22</v>
      </c>
      <c r="U38" s="74">
        <f t="shared" si="7"/>
        <v>4</v>
      </c>
      <c r="V38" s="75">
        <f t="shared" si="12"/>
        <v>4</v>
      </c>
      <c r="W38" s="74">
        <f t="shared" si="8"/>
        <v>38</v>
      </c>
      <c r="X38" s="75">
        <f t="shared" si="9"/>
        <v>26</v>
      </c>
      <c r="Y38" s="76"/>
    </row>
    <row r="39" spans="3:25" ht="15.75" customHeight="1">
      <c r="C39" s="51" t="s">
        <v>60</v>
      </c>
      <c r="E39" s="85">
        <v>3</v>
      </c>
      <c r="F39" s="86">
        <v>1</v>
      </c>
      <c r="G39" s="85">
        <v>0</v>
      </c>
      <c r="H39" s="86">
        <v>0</v>
      </c>
      <c r="I39" s="74">
        <f t="shared" si="1"/>
        <v>3</v>
      </c>
      <c r="J39" s="75">
        <f t="shared" si="2"/>
        <v>1</v>
      </c>
      <c r="K39" s="76"/>
      <c r="L39" s="85">
        <v>4</v>
      </c>
      <c r="M39" s="86">
        <v>1</v>
      </c>
      <c r="N39" s="85">
        <v>2</v>
      </c>
      <c r="O39" s="86">
        <v>5</v>
      </c>
      <c r="P39" s="74">
        <f t="shared" si="3"/>
        <v>6</v>
      </c>
      <c r="Q39" s="75">
        <f t="shared" si="4"/>
        <v>6</v>
      </c>
      <c r="R39" s="76"/>
      <c r="S39" s="74">
        <f t="shared" si="5"/>
        <v>7</v>
      </c>
      <c r="T39" s="75">
        <f t="shared" si="6"/>
        <v>2</v>
      </c>
      <c r="U39" s="74">
        <f t="shared" si="7"/>
        <v>2</v>
      </c>
      <c r="V39" s="75">
        <f t="shared" si="12"/>
        <v>5</v>
      </c>
      <c r="W39" s="74">
        <f t="shared" si="8"/>
        <v>9</v>
      </c>
      <c r="X39" s="75">
        <f t="shared" si="9"/>
        <v>7</v>
      </c>
      <c r="Y39" s="76"/>
    </row>
    <row r="40" spans="1:25" ht="15.75" customHeight="1" thickBot="1">
      <c r="A40" s="87"/>
      <c r="B40" s="87"/>
      <c r="C40" s="87" t="s">
        <v>61</v>
      </c>
      <c r="D40" s="88"/>
      <c r="E40" s="89">
        <v>4</v>
      </c>
      <c r="F40" s="90">
        <v>3</v>
      </c>
      <c r="G40" s="89">
        <v>1</v>
      </c>
      <c r="H40" s="90">
        <v>1</v>
      </c>
      <c r="I40" s="93">
        <f t="shared" si="1"/>
        <v>5</v>
      </c>
      <c r="J40" s="94">
        <f t="shared" si="2"/>
        <v>4</v>
      </c>
      <c r="K40" s="88"/>
      <c r="L40" s="89">
        <v>8</v>
      </c>
      <c r="M40" s="90">
        <v>1</v>
      </c>
      <c r="N40" s="89">
        <v>2</v>
      </c>
      <c r="O40" s="90">
        <v>1</v>
      </c>
      <c r="P40" s="93">
        <f t="shared" si="3"/>
        <v>10</v>
      </c>
      <c r="Q40" s="94">
        <f t="shared" si="4"/>
        <v>2</v>
      </c>
      <c r="R40" s="88"/>
      <c r="S40" s="93">
        <f t="shared" si="5"/>
        <v>12</v>
      </c>
      <c r="T40" s="94">
        <f t="shared" si="6"/>
        <v>4</v>
      </c>
      <c r="U40" s="93">
        <f t="shared" si="7"/>
        <v>3</v>
      </c>
      <c r="V40" s="94">
        <f t="shared" si="12"/>
        <v>2</v>
      </c>
      <c r="W40" s="93">
        <f t="shared" si="8"/>
        <v>15</v>
      </c>
      <c r="X40" s="94">
        <f t="shared" si="9"/>
        <v>6</v>
      </c>
      <c r="Y40" s="76"/>
    </row>
    <row r="41" spans="1:25" ht="14.25" thickTop="1">
      <c r="A41" s="51" t="s">
        <v>133</v>
      </c>
      <c r="H41" s="76"/>
      <c r="I41" s="50"/>
      <c r="J41" s="76"/>
      <c r="K41" s="76"/>
      <c r="L41" s="50"/>
      <c r="P41" s="50"/>
      <c r="Q41" s="76"/>
      <c r="R41" s="76"/>
      <c r="S41" s="50"/>
      <c r="T41" s="76"/>
      <c r="U41" s="50"/>
      <c r="V41" s="76"/>
      <c r="W41" s="50"/>
      <c r="X41" s="76"/>
      <c r="Y41" s="76"/>
    </row>
    <row r="42" spans="1:25" ht="13.5">
      <c r="A42" s="51" t="s">
        <v>134</v>
      </c>
      <c r="R42" s="76"/>
      <c r="S42" s="50"/>
      <c r="T42" s="76"/>
      <c r="U42" s="50"/>
      <c r="V42" s="76"/>
      <c r="W42" s="50"/>
      <c r="X42" s="76"/>
      <c r="Y42" s="76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200" verticalDpi="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5" style="42" customWidth="1"/>
    <col min="2" max="2" width="17.59765625" style="42" customWidth="1"/>
    <col min="3" max="3" width="1.8984375" style="42" customWidth="1"/>
    <col min="4" max="6" width="6.59765625" style="42" customWidth="1"/>
    <col min="7" max="7" width="1.8984375" style="42" customWidth="1"/>
    <col min="8" max="10" width="6.59765625" style="42" customWidth="1"/>
    <col min="11" max="11" width="1.8984375" style="42" customWidth="1"/>
    <col min="12" max="14" width="6.59765625" style="42" customWidth="1"/>
    <col min="15" max="15" width="1.8984375" style="185" customWidth="1"/>
    <col min="16" max="18" width="6.59765625" style="42" customWidth="1"/>
    <col min="19" max="16384" width="9" style="42" customWidth="1"/>
  </cols>
  <sheetData>
    <row r="1" spans="1:15" ht="14.25" thickBot="1">
      <c r="A1" s="76" t="s">
        <v>171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04"/>
    </row>
    <row r="2" spans="1:15" ht="14.25" thickTop="1">
      <c r="A2" s="95" t="s">
        <v>116</v>
      </c>
      <c r="B2" s="95" t="s">
        <v>127</v>
      </c>
      <c r="C2" s="95"/>
      <c r="D2" s="96" t="s">
        <v>117</v>
      </c>
      <c r="E2" s="96"/>
      <c r="F2" s="96"/>
      <c r="G2" s="95"/>
      <c r="H2" s="96" t="s">
        <v>118</v>
      </c>
      <c r="I2" s="96"/>
      <c r="J2" s="96"/>
      <c r="K2" s="95"/>
      <c r="L2" s="96" t="s">
        <v>119</v>
      </c>
      <c r="M2" s="96"/>
      <c r="N2" s="96"/>
      <c r="O2" s="183"/>
    </row>
    <row r="3" spans="1:17" s="62" customFormat="1" ht="14.25" thickBot="1">
      <c r="A3" s="59"/>
      <c r="B3" s="59"/>
      <c r="C3" s="59"/>
      <c r="D3" s="59" t="s">
        <v>120</v>
      </c>
      <c r="E3" s="59" t="s">
        <v>121</v>
      </c>
      <c r="F3" s="59" t="s">
        <v>62</v>
      </c>
      <c r="G3" s="59"/>
      <c r="H3" s="59" t="s">
        <v>120</v>
      </c>
      <c r="I3" s="59" t="s">
        <v>121</v>
      </c>
      <c r="J3" s="59" t="s">
        <v>62</v>
      </c>
      <c r="K3" s="59"/>
      <c r="L3" s="59" t="s">
        <v>120</v>
      </c>
      <c r="M3" s="59" t="s">
        <v>121</v>
      </c>
      <c r="N3" s="59" t="s">
        <v>62</v>
      </c>
      <c r="O3" s="183"/>
      <c r="Q3" s="62" t="s">
        <v>135</v>
      </c>
    </row>
    <row r="4" spans="1:26" ht="15.75" customHeight="1" thickTop="1">
      <c r="A4" s="62" t="s">
        <v>126</v>
      </c>
      <c r="B4" s="42" t="s">
        <v>57</v>
      </c>
      <c r="D4" s="97">
        <f>'前回との比較'!E8+'感染経路別、年齢・国籍別'!T4</f>
        <v>777</v>
      </c>
      <c r="E4" s="97">
        <f>'前回との比較'!G8+'感染経路別、年齢・国籍別'!U4</f>
        <v>285</v>
      </c>
      <c r="F4" s="98">
        <f aca="true" t="shared" si="0" ref="F4:F9">SUM(D4:E4)</f>
        <v>1062</v>
      </c>
      <c r="G4" s="98"/>
      <c r="H4" s="97">
        <f>'前回との比較'!L8+'感染経路別、年齢・国籍別'!X4</f>
        <v>173</v>
      </c>
      <c r="I4" s="97">
        <f>'前回との比較'!N8+'感染経路別、年齢・国籍別'!Y4</f>
        <v>567</v>
      </c>
      <c r="J4" s="98">
        <f aca="true" t="shared" si="1" ref="J4:J9">SUM(H4:I4)</f>
        <v>740</v>
      </c>
      <c r="K4" s="98"/>
      <c r="L4" s="98">
        <f aca="true" t="shared" si="2" ref="L4:M9">D4+H4</f>
        <v>950</v>
      </c>
      <c r="M4" s="98">
        <f t="shared" si="2"/>
        <v>852</v>
      </c>
      <c r="N4" s="98">
        <f aca="true" t="shared" si="3" ref="N4:N11">SUM(L4:M4)</f>
        <v>1802</v>
      </c>
      <c r="O4" s="184"/>
      <c r="Q4" s="62" t="s">
        <v>126</v>
      </c>
      <c r="R4" s="42" t="s">
        <v>57</v>
      </c>
      <c r="T4" s="99">
        <v>749</v>
      </c>
      <c r="U4" s="99">
        <v>278</v>
      </c>
      <c r="V4" s="98">
        <v>1027</v>
      </c>
      <c r="W4" s="98"/>
      <c r="X4" s="99">
        <v>170</v>
      </c>
      <c r="Y4" s="99">
        <v>565</v>
      </c>
      <c r="Z4" s="98">
        <v>735</v>
      </c>
    </row>
    <row r="5" spans="2:26" ht="15.75" customHeight="1">
      <c r="B5" s="42" t="s">
        <v>144</v>
      </c>
      <c r="D5" s="97">
        <f>'前回との比較'!E9+'感染経路別、年齢・国籍別'!T5</f>
        <v>1074</v>
      </c>
      <c r="E5" s="97">
        <f>'前回との比較'!G9+'感染経路別、年齢・国籍別'!U5</f>
        <v>0</v>
      </c>
      <c r="F5" s="98">
        <f t="shared" si="0"/>
        <v>1074</v>
      </c>
      <c r="H5" s="97">
        <f>'前回との比較'!L9+'感染経路別、年齢・国籍別'!X5</f>
        <v>117</v>
      </c>
      <c r="I5" s="97">
        <f>'前回との比較'!N9+'感染経路別、年齢・国籍別'!Y5</f>
        <v>0</v>
      </c>
      <c r="J5" s="98">
        <f t="shared" si="1"/>
        <v>117</v>
      </c>
      <c r="L5" s="98">
        <f t="shared" si="2"/>
        <v>1191</v>
      </c>
      <c r="M5" s="98">
        <f t="shared" si="2"/>
        <v>0</v>
      </c>
      <c r="N5" s="98">
        <f t="shared" si="3"/>
        <v>1191</v>
      </c>
      <c r="R5" s="42" t="s">
        <v>128</v>
      </c>
      <c r="T5" s="100">
        <v>1007</v>
      </c>
      <c r="U5" s="100">
        <v>0</v>
      </c>
      <c r="V5" s="98">
        <v>1007</v>
      </c>
      <c r="X5" s="100">
        <v>112</v>
      </c>
      <c r="Y5" s="100">
        <v>0</v>
      </c>
      <c r="Z5" s="98">
        <v>112</v>
      </c>
    </row>
    <row r="6" spans="2:26" ht="15.75" customHeight="1">
      <c r="B6" s="42" t="s">
        <v>63</v>
      </c>
      <c r="D6" s="97">
        <f>'前回との比較'!E10+'感染経路別、年齢・国籍別'!T6</f>
        <v>8</v>
      </c>
      <c r="E6" s="97">
        <f>'前回との比較'!G10+'感染経路別、年齢・国籍別'!U6</f>
        <v>0</v>
      </c>
      <c r="F6" s="98">
        <f t="shared" si="0"/>
        <v>8</v>
      </c>
      <c r="H6" s="97">
        <f>'前回との比較'!L10+'感染経路別、年齢・国籍別'!X6</f>
        <v>15</v>
      </c>
      <c r="I6" s="97">
        <f>'前回との比較'!N10+'感染経路別、年齢・国籍別'!Y6</f>
        <v>1</v>
      </c>
      <c r="J6" s="98">
        <f t="shared" si="1"/>
        <v>16</v>
      </c>
      <c r="L6" s="98">
        <f t="shared" si="2"/>
        <v>23</v>
      </c>
      <c r="M6" s="98">
        <f t="shared" si="2"/>
        <v>1</v>
      </c>
      <c r="N6" s="98">
        <f t="shared" si="3"/>
        <v>24</v>
      </c>
      <c r="R6" s="42" t="s">
        <v>63</v>
      </c>
      <c r="T6" s="100">
        <v>7</v>
      </c>
      <c r="U6" s="100">
        <v>0</v>
      </c>
      <c r="V6" s="98">
        <v>7</v>
      </c>
      <c r="X6" s="100">
        <v>15</v>
      </c>
      <c r="Y6" s="100">
        <v>1</v>
      </c>
      <c r="Z6" s="98">
        <v>16</v>
      </c>
    </row>
    <row r="7" spans="2:26" ht="15.75" customHeight="1">
      <c r="B7" s="42" t="s">
        <v>64</v>
      </c>
      <c r="D7" s="97">
        <f>'前回との比較'!E11+'感染経路別、年齢・国籍別'!T7</f>
        <v>10</v>
      </c>
      <c r="E7" s="97">
        <f>'前回との比較'!G11+'感染経路別、年齢・国籍別'!U7</f>
        <v>6</v>
      </c>
      <c r="F7" s="98">
        <f t="shared" si="0"/>
        <v>16</v>
      </c>
      <c r="H7" s="97">
        <f>'前回との比較'!L11+'感染経路別、年齢・国籍別'!X7</f>
        <v>2</v>
      </c>
      <c r="I7" s="97">
        <f>'前回との比較'!N11+'感染経路別、年齢・国籍別'!Y7</f>
        <v>7</v>
      </c>
      <c r="J7" s="98">
        <f t="shared" si="1"/>
        <v>9</v>
      </c>
      <c r="L7" s="98">
        <f t="shared" si="2"/>
        <v>12</v>
      </c>
      <c r="M7" s="98">
        <f t="shared" si="2"/>
        <v>13</v>
      </c>
      <c r="N7" s="98">
        <f t="shared" si="3"/>
        <v>25</v>
      </c>
      <c r="R7" s="42" t="s">
        <v>64</v>
      </c>
      <c r="T7" s="100">
        <v>10</v>
      </c>
      <c r="U7" s="100">
        <v>6</v>
      </c>
      <c r="V7" s="98">
        <v>16</v>
      </c>
      <c r="X7" s="100">
        <v>2</v>
      </c>
      <c r="Y7" s="100">
        <v>7</v>
      </c>
      <c r="Z7" s="98">
        <v>9</v>
      </c>
    </row>
    <row r="8" spans="2:26" ht="15.75" customHeight="1">
      <c r="B8" s="42" t="s">
        <v>145</v>
      </c>
      <c r="D8" s="97">
        <f>'前回との比較'!E12+'感染経路別、年齢・国籍別'!T8</f>
        <v>32</v>
      </c>
      <c r="E8" s="97">
        <f>'前回との比較'!G12+'感染経路別、年齢・国籍別'!U8</f>
        <v>22</v>
      </c>
      <c r="F8" s="98">
        <f t="shared" si="0"/>
        <v>54</v>
      </c>
      <c r="H8" s="97">
        <f>'前回との比較'!L12+'感染経路別、年齢・国籍別'!X8</f>
        <v>13</v>
      </c>
      <c r="I8" s="97">
        <f>'前回との比較'!N12+'感染経路別、年齢・国籍別'!Y8</f>
        <v>9</v>
      </c>
      <c r="J8" s="98">
        <f t="shared" si="1"/>
        <v>22</v>
      </c>
      <c r="L8" s="98">
        <f t="shared" si="2"/>
        <v>45</v>
      </c>
      <c r="M8" s="98">
        <f t="shared" si="2"/>
        <v>31</v>
      </c>
      <c r="N8" s="98">
        <f t="shared" si="3"/>
        <v>76</v>
      </c>
      <c r="R8" s="42" t="s">
        <v>129</v>
      </c>
      <c r="T8" s="100">
        <v>30</v>
      </c>
      <c r="U8" s="100">
        <v>21</v>
      </c>
      <c r="V8" s="98">
        <v>51</v>
      </c>
      <c r="X8" s="100">
        <v>13</v>
      </c>
      <c r="Y8" s="100">
        <v>8</v>
      </c>
      <c r="Z8" s="98">
        <v>21</v>
      </c>
    </row>
    <row r="9" spans="2:26" ht="15.75" customHeight="1" thickBot="1">
      <c r="B9" s="80" t="s">
        <v>61</v>
      </c>
      <c r="C9" s="80"/>
      <c r="D9" s="101">
        <f>'前回との比較'!E13+'感染経路別、年齢・国籍別'!T9</f>
        <v>240</v>
      </c>
      <c r="E9" s="101">
        <f>'前回との比較'!G13+'感染経路別、年齢・国籍別'!U9</f>
        <v>29</v>
      </c>
      <c r="F9" s="102">
        <f t="shared" si="0"/>
        <v>269</v>
      </c>
      <c r="G9" s="80"/>
      <c r="H9" s="101">
        <f>'前回との比較'!L13+'感染経路別、年齢・国籍別'!X9</f>
        <v>191</v>
      </c>
      <c r="I9" s="101">
        <f>'前回との比較'!N13+'感染経路別、年齢・国籍別'!Y9</f>
        <v>432</v>
      </c>
      <c r="J9" s="102">
        <f t="shared" si="1"/>
        <v>623</v>
      </c>
      <c r="K9" s="80"/>
      <c r="L9" s="102">
        <f t="shared" si="2"/>
        <v>431</v>
      </c>
      <c r="M9" s="102">
        <f t="shared" si="2"/>
        <v>461</v>
      </c>
      <c r="N9" s="102">
        <f t="shared" si="3"/>
        <v>892</v>
      </c>
      <c r="O9" s="104"/>
      <c r="R9" s="80" t="s">
        <v>61</v>
      </c>
      <c r="S9" s="80"/>
      <c r="T9" s="103">
        <v>235</v>
      </c>
      <c r="U9" s="103">
        <v>29</v>
      </c>
      <c r="V9" s="102">
        <v>264</v>
      </c>
      <c r="W9" s="80"/>
      <c r="X9" s="103">
        <v>186</v>
      </c>
      <c r="Y9" s="103">
        <v>430</v>
      </c>
      <c r="Z9" s="102">
        <v>616</v>
      </c>
    </row>
    <row r="10" spans="2:15" ht="15.75" customHeight="1" thickBot="1">
      <c r="B10" s="42" t="s">
        <v>136</v>
      </c>
      <c r="D10" s="104">
        <f>SUM(D4:D9)</f>
        <v>2141</v>
      </c>
      <c r="E10" s="104">
        <f aca="true" t="shared" si="4" ref="E10:M10">SUM(E4:E9)</f>
        <v>342</v>
      </c>
      <c r="F10" s="104">
        <f t="shared" si="4"/>
        <v>2483</v>
      </c>
      <c r="G10" s="104"/>
      <c r="H10" s="104">
        <f t="shared" si="4"/>
        <v>511</v>
      </c>
      <c r="I10" s="104">
        <f t="shared" si="4"/>
        <v>1016</v>
      </c>
      <c r="J10" s="104">
        <f t="shared" si="4"/>
        <v>1527</v>
      </c>
      <c r="K10" s="104"/>
      <c r="L10" s="104">
        <f t="shared" si="4"/>
        <v>2652</v>
      </c>
      <c r="M10" s="104">
        <f t="shared" si="4"/>
        <v>1358</v>
      </c>
      <c r="N10" s="104">
        <f t="shared" si="3"/>
        <v>4010</v>
      </c>
      <c r="O10" s="104"/>
    </row>
    <row r="11" spans="2:15" ht="15.75" customHeight="1" thickBot="1">
      <c r="B11" s="105" t="s">
        <v>146</v>
      </c>
      <c r="C11" s="105"/>
      <c r="D11" s="106">
        <v>1415</v>
      </c>
      <c r="E11" s="106">
        <v>17</v>
      </c>
      <c r="F11" s="105">
        <f>SUM(D11:E11)</f>
        <v>1432</v>
      </c>
      <c r="G11" s="105"/>
      <c r="H11" s="107" t="s">
        <v>137</v>
      </c>
      <c r="I11" s="107" t="s">
        <v>137</v>
      </c>
      <c r="J11" s="107" t="s">
        <v>137</v>
      </c>
      <c r="K11" s="105"/>
      <c r="L11" s="106">
        <f>D11</f>
        <v>1415</v>
      </c>
      <c r="M11" s="106">
        <f>E11</f>
        <v>17</v>
      </c>
      <c r="N11" s="106">
        <f t="shared" si="3"/>
        <v>1432</v>
      </c>
      <c r="O11" s="104"/>
    </row>
    <row r="12" spans="1:15" ht="15.75" customHeight="1" thickBot="1">
      <c r="A12" s="88"/>
      <c r="B12" s="88" t="s">
        <v>138</v>
      </c>
      <c r="C12" s="88"/>
      <c r="D12" s="88">
        <f>D10+D11</f>
        <v>3556</v>
      </c>
      <c r="E12" s="88">
        <f>E10+E11</f>
        <v>359</v>
      </c>
      <c r="F12" s="88">
        <f>F10+F11</f>
        <v>3915</v>
      </c>
      <c r="G12" s="88"/>
      <c r="H12" s="88">
        <f>H10</f>
        <v>511</v>
      </c>
      <c r="I12" s="88">
        <f>I10</f>
        <v>1016</v>
      </c>
      <c r="J12" s="88">
        <f aca="true" t="shared" si="5" ref="J12:J18">SUM(H12:I12)</f>
        <v>1527</v>
      </c>
      <c r="K12" s="88"/>
      <c r="L12" s="88">
        <f>L10+L11</f>
        <v>4067</v>
      </c>
      <c r="M12" s="88">
        <f>M10+M11</f>
        <v>1375</v>
      </c>
      <c r="N12" s="88">
        <f>N10+N11</f>
        <v>5442</v>
      </c>
      <c r="O12" s="104"/>
    </row>
    <row r="13" spans="1:26" ht="15.75" customHeight="1" thickTop="1">
      <c r="A13" s="62" t="s">
        <v>132</v>
      </c>
      <c r="B13" s="42" t="s">
        <v>57</v>
      </c>
      <c r="D13" s="97">
        <f>'前回との比較'!E25+'感染経路別、年齢・国籍別'!T13</f>
        <v>624</v>
      </c>
      <c r="E13" s="97">
        <f>'前回との比較'!G25+'感染経路別、年齢・国籍別'!U13</f>
        <v>69</v>
      </c>
      <c r="F13" s="98">
        <f aca="true" t="shared" si="6" ref="F13:F18">SUM(D13:E13)</f>
        <v>693</v>
      </c>
      <c r="G13" s="98"/>
      <c r="H13" s="97">
        <f>'前回との比較'!L25+'感染経路別、年齢・国籍別'!X13</f>
        <v>123</v>
      </c>
      <c r="I13" s="97">
        <f>'前回との比較'!N25+'感染経路別、年齢・国籍別'!Y13</f>
        <v>90</v>
      </c>
      <c r="J13" s="98">
        <f t="shared" si="5"/>
        <v>213</v>
      </c>
      <c r="K13" s="98"/>
      <c r="L13" s="98">
        <f aca="true" t="shared" si="7" ref="L13:M18">D13+H13</f>
        <v>747</v>
      </c>
      <c r="M13" s="98">
        <f t="shared" si="7"/>
        <v>159</v>
      </c>
      <c r="N13" s="98">
        <f aca="true" t="shared" si="8" ref="N13:N18">SUM(L13:M13)</f>
        <v>906</v>
      </c>
      <c r="O13" s="184"/>
      <c r="Q13" s="62" t="s">
        <v>132</v>
      </c>
      <c r="R13" s="42" t="s">
        <v>57</v>
      </c>
      <c r="T13" s="99">
        <v>604</v>
      </c>
      <c r="U13" s="99">
        <v>68</v>
      </c>
      <c r="V13" s="98">
        <v>672</v>
      </c>
      <c r="W13" s="98"/>
      <c r="X13" s="99">
        <v>121</v>
      </c>
      <c r="Y13" s="99">
        <v>86</v>
      </c>
      <c r="Z13" s="98">
        <v>207</v>
      </c>
    </row>
    <row r="14" spans="2:26" ht="15.75" customHeight="1">
      <c r="B14" s="42" t="s">
        <v>144</v>
      </c>
      <c r="D14" s="97">
        <f>'前回との比較'!E26+'感染経路別、年齢・国籍別'!T14</f>
        <v>400</v>
      </c>
      <c r="E14" s="97">
        <f>'前回との比較'!G26+'感染経路別、年齢・国籍別'!U14</f>
        <v>0</v>
      </c>
      <c r="F14" s="98">
        <f t="shared" si="6"/>
        <v>400</v>
      </c>
      <c r="H14" s="97">
        <f>'前回との比較'!L26+'感染経路別、年齢・国籍別'!X14</f>
        <v>49</v>
      </c>
      <c r="I14" s="97">
        <f>'前回との比較'!N26+'感染経路別、年齢・国籍別'!Y14</f>
        <v>0</v>
      </c>
      <c r="J14" s="98">
        <f t="shared" si="5"/>
        <v>49</v>
      </c>
      <c r="L14" s="98">
        <f t="shared" si="7"/>
        <v>449</v>
      </c>
      <c r="M14" s="98">
        <f t="shared" si="7"/>
        <v>0</v>
      </c>
      <c r="N14" s="98">
        <f t="shared" si="8"/>
        <v>449</v>
      </c>
      <c r="R14" s="42" t="s">
        <v>128</v>
      </c>
      <c r="T14" s="100">
        <v>383</v>
      </c>
      <c r="U14" s="100">
        <v>0</v>
      </c>
      <c r="V14" s="98">
        <v>383</v>
      </c>
      <c r="X14" s="100">
        <v>48</v>
      </c>
      <c r="Y14" s="100">
        <v>0</v>
      </c>
      <c r="Z14" s="98">
        <v>48</v>
      </c>
    </row>
    <row r="15" spans="2:26" ht="15.75" customHeight="1">
      <c r="B15" s="42" t="s">
        <v>63</v>
      </c>
      <c r="D15" s="97">
        <f>'前回との比較'!E27+'感染経路別、年齢・国籍別'!T15</f>
        <v>5</v>
      </c>
      <c r="E15" s="97">
        <f>'前回との比較'!G27+'感染経路別、年齢・国籍別'!U15</f>
        <v>0</v>
      </c>
      <c r="F15" s="98">
        <f t="shared" si="6"/>
        <v>5</v>
      </c>
      <c r="H15" s="97">
        <f>'前回との比較'!L27+'感染経路別、年齢・国籍別'!X15</f>
        <v>10</v>
      </c>
      <c r="I15" s="97">
        <f>'前回との比較'!N27+'感染経路別、年齢・国籍別'!Y15</f>
        <v>0</v>
      </c>
      <c r="J15" s="98">
        <f t="shared" si="5"/>
        <v>10</v>
      </c>
      <c r="L15" s="98">
        <f t="shared" si="7"/>
        <v>15</v>
      </c>
      <c r="M15" s="98">
        <f t="shared" si="7"/>
        <v>0</v>
      </c>
      <c r="N15" s="98">
        <f t="shared" si="8"/>
        <v>15</v>
      </c>
      <c r="R15" s="42" t="s">
        <v>63</v>
      </c>
      <c r="T15" s="100">
        <v>5</v>
      </c>
      <c r="U15" s="100">
        <v>0</v>
      </c>
      <c r="V15" s="98">
        <v>5</v>
      </c>
      <c r="X15" s="100">
        <v>10</v>
      </c>
      <c r="Y15" s="100">
        <v>0</v>
      </c>
      <c r="Z15" s="98">
        <v>10</v>
      </c>
    </row>
    <row r="16" spans="2:26" ht="15.75" customHeight="1">
      <c r="B16" s="42" t="s">
        <v>64</v>
      </c>
      <c r="D16" s="97">
        <f>'前回との比較'!E28+'感染経路別、年齢・国籍別'!T16</f>
        <v>8</v>
      </c>
      <c r="E16" s="97">
        <f>'前回との比較'!G28+'感染経路別、年齢・国籍別'!U16</f>
        <v>3</v>
      </c>
      <c r="F16" s="98">
        <f t="shared" si="6"/>
        <v>11</v>
      </c>
      <c r="H16" s="97">
        <f>'前回との比較'!L28+'感染経路別、年齢・国籍別'!X16</f>
        <v>1</v>
      </c>
      <c r="I16" s="97">
        <f>'前回との比較'!N28+'感染経路別、年齢・国籍別'!Y16</f>
        <v>2</v>
      </c>
      <c r="J16" s="98">
        <f t="shared" si="5"/>
        <v>3</v>
      </c>
      <c r="L16" s="98">
        <f t="shared" si="7"/>
        <v>9</v>
      </c>
      <c r="M16" s="98">
        <f t="shared" si="7"/>
        <v>5</v>
      </c>
      <c r="N16" s="98">
        <f t="shared" si="8"/>
        <v>14</v>
      </c>
      <c r="R16" s="42" t="s">
        <v>64</v>
      </c>
      <c r="T16" s="100">
        <v>8</v>
      </c>
      <c r="U16" s="100">
        <v>3</v>
      </c>
      <c r="V16" s="98">
        <v>11</v>
      </c>
      <c r="X16" s="100">
        <v>1</v>
      </c>
      <c r="Y16" s="100">
        <v>2</v>
      </c>
      <c r="Z16" s="98">
        <v>3</v>
      </c>
    </row>
    <row r="17" spans="2:26" ht="15.75" customHeight="1">
      <c r="B17" s="42" t="s">
        <v>145</v>
      </c>
      <c r="D17" s="97">
        <f>'前回との比較'!E29+'感染経路別、年齢・国籍別'!T17</f>
        <v>21</v>
      </c>
      <c r="E17" s="97">
        <f>'前回との比較'!G29+'感染経路別、年齢・国籍別'!U17</f>
        <v>9</v>
      </c>
      <c r="F17" s="98">
        <f t="shared" si="6"/>
        <v>30</v>
      </c>
      <c r="H17" s="97">
        <f>'前回との比較'!L29+'感染経路別、年齢・国籍別'!X17</f>
        <v>8</v>
      </c>
      <c r="I17" s="97">
        <f>'前回との比較'!N29+'感染経路別、年齢・国籍別'!Y17</f>
        <v>7</v>
      </c>
      <c r="J17" s="98">
        <f t="shared" si="5"/>
        <v>15</v>
      </c>
      <c r="L17" s="98">
        <f t="shared" si="7"/>
        <v>29</v>
      </c>
      <c r="M17" s="98">
        <f t="shared" si="7"/>
        <v>16</v>
      </c>
      <c r="N17" s="98">
        <f t="shared" si="8"/>
        <v>45</v>
      </c>
      <c r="R17" s="42" t="s">
        <v>129</v>
      </c>
      <c r="T17" s="100">
        <v>21</v>
      </c>
      <c r="U17" s="100">
        <v>8</v>
      </c>
      <c r="V17" s="98">
        <v>29</v>
      </c>
      <c r="X17" s="100">
        <v>8</v>
      </c>
      <c r="Y17" s="100">
        <v>7</v>
      </c>
      <c r="Z17" s="98">
        <v>15</v>
      </c>
    </row>
    <row r="18" spans="2:26" ht="15.75" customHeight="1" thickBot="1">
      <c r="B18" s="76" t="s">
        <v>61</v>
      </c>
      <c r="C18" s="76"/>
      <c r="D18" s="97">
        <f>'前回との比較'!E30+'感染経路別、年齢・国籍別'!T18</f>
        <v>274</v>
      </c>
      <c r="E18" s="97">
        <f>'前回との比較'!G30+'感染経路別、年齢・国籍別'!U18</f>
        <v>28</v>
      </c>
      <c r="F18" s="98">
        <f t="shared" si="6"/>
        <v>302</v>
      </c>
      <c r="G18" s="76"/>
      <c r="H18" s="97">
        <f>'前回との比較'!L30+'感染経路別、年齢・国籍別'!X18</f>
        <v>157</v>
      </c>
      <c r="I18" s="97">
        <f>'前回との比較'!N30+'感染経路別、年齢・国籍別'!Y18</f>
        <v>74</v>
      </c>
      <c r="J18" s="98">
        <f t="shared" si="5"/>
        <v>231</v>
      </c>
      <c r="K18" s="76"/>
      <c r="L18" s="98">
        <f t="shared" si="7"/>
        <v>431</v>
      </c>
      <c r="M18" s="98">
        <f t="shared" si="7"/>
        <v>102</v>
      </c>
      <c r="N18" s="98">
        <f t="shared" si="8"/>
        <v>533</v>
      </c>
      <c r="O18" s="104"/>
      <c r="R18" s="76" t="s">
        <v>61</v>
      </c>
      <c r="S18" s="76"/>
      <c r="T18" s="108">
        <v>270</v>
      </c>
      <c r="U18" s="108">
        <v>27</v>
      </c>
      <c r="V18" s="98">
        <v>297</v>
      </c>
      <c r="W18" s="76"/>
      <c r="X18" s="108">
        <v>148</v>
      </c>
      <c r="Y18" s="108">
        <v>72</v>
      </c>
      <c r="Z18" s="98">
        <v>220</v>
      </c>
    </row>
    <row r="19" spans="2:15" ht="15.75" customHeight="1" thickBot="1">
      <c r="B19" s="105" t="s">
        <v>136</v>
      </c>
      <c r="C19" s="105"/>
      <c r="D19" s="106">
        <f>SUM(D13:D18)</f>
        <v>1332</v>
      </c>
      <c r="E19" s="106">
        <f aca="true" t="shared" si="9" ref="E19:N19">SUM(E13:E18)</f>
        <v>109</v>
      </c>
      <c r="F19" s="106">
        <f t="shared" si="9"/>
        <v>1441</v>
      </c>
      <c r="G19" s="106"/>
      <c r="H19" s="106">
        <f t="shared" si="9"/>
        <v>348</v>
      </c>
      <c r="I19" s="106">
        <f t="shared" si="9"/>
        <v>173</v>
      </c>
      <c r="J19" s="106">
        <f t="shared" si="9"/>
        <v>521</v>
      </c>
      <c r="K19" s="106"/>
      <c r="L19" s="106">
        <f t="shared" si="9"/>
        <v>1680</v>
      </c>
      <c r="M19" s="106">
        <f t="shared" si="9"/>
        <v>282</v>
      </c>
      <c r="N19" s="106">
        <f t="shared" si="9"/>
        <v>1962</v>
      </c>
      <c r="O19" s="104"/>
    </row>
    <row r="20" spans="2:15" ht="15.75" customHeight="1" thickBot="1">
      <c r="B20" s="105" t="s">
        <v>146</v>
      </c>
      <c r="C20" s="105"/>
      <c r="D20" s="106">
        <v>634</v>
      </c>
      <c r="E20" s="106">
        <v>8</v>
      </c>
      <c r="F20" s="105">
        <f>SUM(D20:E20)</f>
        <v>642</v>
      </c>
      <c r="G20" s="105"/>
      <c r="H20" s="107" t="s">
        <v>137</v>
      </c>
      <c r="I20" s="107" t="s">
        <v>137</v>
      </c>
      <c r="J20" s="107" t="s">
        <v>137</v>
      </c>
      <c r="K20" s="105"/>
      <c r="L20" s="106">
        <f>D20</f>
        <v>634</v>
      </c>
      <c r="M20" s="106">
        <f>E20</f>
        <v>8</v>
      </c>
      <c r="N20" s="106">
        <f>SUM(L20:M20)</f>
        <v>642</v>
      </c>
      <c r="O20" s="104"/>
    </row>
    <row r="21" spans="1:15" ht="15.75" customHeight="1" thickBot="1">
      <c r="A21" s="88"/>
      <c r="B21" s="88" t="s">
        <v>139</v>
      </c>
      <c r="C21" s="88"/>
      <c r="D21" s="88">
        <f>SUM(D19:D20)</f>
        <v>1966</v>
      </c>
      <c r="E21" s="88">
        <f aca="true" t="shared" si="10" ref="E21:N21">SUM(E19:E20)</f>
        <v>117</v>
      </c>
      <c r="F21" s="88">
        <f t="shared" si="10"/>
        <v>2083</v>
      </c>
      <c r="G21" s="88"/>
      <c r="H21" s="88">
        <f t="shared" si="10"/>
        <v>348</v>
      </c>
      <c r="I21" s="88">
        <f t="shared" si="10"/>
        <v>173</v>
      </c>
      <c r="J21" s="88">
        <f t="shared" si="10"/>
        <v>521</v>
      </c>
      <c r="K21" s="88"/>
      <c r="L21" s="88">
        <f t="shared" si="10"/>
        <v>2314</v>
      </c>
      <c r="M21" s="88">
        <f t="shared" si="10"/>
        <v>290</v>
      </c>
      <c r="N21" s="88">
        <f t="shared" si="10"/>
        <v>2604</v>
      </c>
      <c r="O21" s="104"/>
    </row>
    <row r="22" ht="14.25" thickTop="1">
      <c r="A22" s="42" t="s">
        <v>133</v>
      </c>
    </row>
    <row r="23" ht="13.5" customHeight="1">
      <c r="A23" s="42" t="s">
        <v>134</v>
      </c>
    </row>
    <row r="24" spans="1:15" ht="13.5" customHeight="1">
      <c r="A24" s="109" t="s">
        <v>140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86"/>
    </row>
    <row r="25" spans="1:15" ht="13.5" customHeight="1">
      <c r="A25" s="109" t="s">
        <v>141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86"/>
    </row>
    <row r="26" spans="1:15" ht="13.5">
      <c r="A26" s="110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86"/>
    </row>
    <row r="27" spans="1:13" ht="13.5">
      <c r="A27" s="111" t="s">
        <v>172</v>
      </c>
      <c r="B27" s="112"/>
      <c r="D27" s="27"/>
      <c r="E27" s="113" t="s">
        <v>173</v>
      </c>
      <c r="F27" s="112"/>
      <c r="G27" s="114"/>
      <c r="H27" s="28"/>
      <c r="I27" s="115"/>
      <c r="J27" s="116"/>
      <c r="K27" s="117"/>
      <c r="L27" s="1"/>
      <c r="M27" s="118"/>
    </row>
    <row r="28" spans="1:13" ht="13.5">
      <c r="A28" s="111" t="s">
        <v>142</v>
      </c>
      <c r="B28" s="119"/>
      <c r="C28" s="120"/>
      <c r="D28" s="27"/>
      <c r="E28" s="111"/>
      <c r="F28" s="119"/>
      <c r="G28" s="120"/>
      <c r="H28" s="29"/>
      <c r="I28" s="111"/>
      <c r="J28" s="116"/>
      <c r="K28" s="117"/>
      <c r="L28" s="2"/>
      <c r="M28" s="121"/>
    </row>
    <row r="29" spans="1:13" ht="13.5">
      <c r="A29" s="111" t="s">
        <v>143</v>
      </c>
      <c r="B29" s="119"/>
      <c r="C29" s="120"/>
      <c r="D29" s="27"/>
      <c r="E29" s="111"/>
      <c r="F29" s="119"/>
      <c r="G29" s="120"/>
      <c r="H29" s="29"/>
      <c r="I29" s="111"/>
      <c r="J29" s="116"/>
      <c r="K29" s="117"/>
      <c r="L29" s="2"/>
      <c r="M29" s="121"/>
    </row>
    <row r="30" spans="1:10" ht="13.5">
      <c r="A30" s="115"/>
      <c r="B30" s="115"/>
      <c r="C30" s="115"/>
      <c r="D30" s="115"/>
      <c r="E30" s="115"/>
      <c r="F30" s="115"/>
      <c r="G30" s="115"/>
      <c r="H30" s="115"/>
      <c r="I30" s="115"/>
      <c r="J30" s="115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200" verticalDpi="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09765625" style="42" customWidth="1"/>
    <col min="2" max="2" width="5.59765625" style="42" customWidth="1"/>
    <col min="3" max="3" width="9" style="42" customWidth="1"/>
    <col min="4" max="7" width="7.09765625" style="122" customWidth="1"/>
    <col min="8" max="8" width="3.59765625" style="122" customWidth="1"/>
    <col min="9" max="12" width="7.09765625" style="122" customWidth="1"/>
    <col min="13" max="13" width="3.59765625" style="122" customWidth="1"/>
    <col min="14" max="17" width="7.09765625" style="122" customWidth="1"/>
    <col min="18" max="16384" width="9" style="42" customWidth="1"/>
  </cols>
  <sheetData>
    <row r="1" ht="13.5">
      <c r="A1" s="42" t="s">
        <v>147</v>
      </c>
    </row>
    <row r="2" ht="14.25" thickBot="1">
      <c r="F2" s="122" t="s">
        <v>148</v>
      </c>
    </row>
    <row r="3" spans="1:17" ht="14.25" thickTop="1">
      <c r="A3" s="123" t="s">
        <v>116</v>
      </c>
      <c r="B3" s="123"/>
      <c r="C3" s="123"/>
      <c r="D3" s="124" t="s">
        <v>149</v>
      </c>
      <c r="E3" s="124"/>
      <c r="F3" s="124"/>
      <c r="G3" s="124"/>
      <c r="H3" s="125"/>
      <c r="I3" s="124" t="s">
        <v>150</v>
      </c>
      <c r="J3" s="124"/>
      <c r="K3" s="124"/>
      <c r="L3" s="124"/>
      <c r="M3" s="125"/>
      <c r="N3" s="124" t="s">
        <v>119</v>
      </c>
      <c r="O3" s="124"/>
      <c r="P3" s="124"/>
      <c r="Q3" s="124"/>
    </row>
    <row r="4" spans="1:17" ht="14.25" thickBot="1">
      <c r="A4" s="126"/>
      <c r="B4" s="126" t="s">
        <v>122</v>
      </c>
      <c r="C4" s="126" t="s">
        <v>123</v>
      </c>
      <c r="D4" s="127" t="s">
        <v>59</v>
      </c>
      <c r="E4" s="127" t="s">
        <v>60</v>
      </c>
      <c r="F4" s="127" t="s">
        <v>61</v>
      </c>
      <c r="G4" s="127" t="s">
        <v>62</v>
      </c>
      <c r="H4" s="127"/>
      <c r="I4" s="127" t="s">
        <v>59</v>
      </c>
      <c r="J4" s="127" t="s">
        <v>60</v>
      </c>
      <c r="K4" s="127" t="s">
        <v>61</v>
      </c>
      <c r="L4" s="127" t="s">
        <v>62</v>
      </c>
      <c r="M4" s="127"/>
      <c r="N4" s="127" t="s">
        <v>59</v>
      </c>
      <c r="O4" s="127" t="s">
        <v>60</v>
      </c>
      <c r="P4" s="127" t="s">
        <v>61</v>
      </c>
      <c r="Q4" s="127" t="s">
        <v>62</v>
      </c>
    </row>
    <row r="5" spans="1:17" ht="15" thickBot="1" thickTop="1">
      <c r="A5" s="42" t="s">
        <v>126</v>
      </c>
      <c r="B5" s="128" t="s">
        <v>119</v>
      </c>
      <c r="C5" s="128"/>
      <c r="D5" s="129">
        <f>SUM(D6:D12)</f>
        <v>1620</v>
      </c>
      <c r="E5" s="129">
        <f aca="true" t="shared" si="0" ref="E5:Q5">SUM(E6:E12)</f>
        <v>502</v>
      </c>
      <c r="F5" s="129">
        <f t="shared" si="0"/>
        <v>461</v>
      </c>
      <c r="G5" s="129">
        <f t="shared" si="0"/>
        <v>2583</v>
      </c>
      <c r="H5" s="129"/>
      <c r="I5" s="129">
        <f t="shared" si="0"/>
        <v>353</v>
      </c>
      <c r="J5" s="129">
        <f t="shared" si="0"/>
        <v>416</v>
      </c>
      <c r="K5" s="129">
        <f t="shared" si="0"/>
        <v>566</v>
      </c>
      <c r="L5" s="129">
        <f t="shared" si="0"/>
        <v>1335</v>
      </c>
      <c r="M5" s="129"/>
      <c r="N5" s="129">
        <f t="shared" si="0"/>
        <v>1973</v>
      </c>
      <c r="O5" s="129">
        <f t="shared" si="0"/>
        <v>918</v>
      </c>
      <c r="P5" s="129">
        <f t="shared" si="0"/>
        <v>1027</v>
      </c>
      <c r="Q5" s="129">
        <f t="shared" si="0"/>
        <v>3918</v>
      </c>
    </row>
    <row r="6" spans="2:17" ht="13.5">
      <c r="B6" s="42" t="s">
        <v>130</v>
      </c>
      <c r="C6" s="42" t="s">
        <v>51</v>
      </c>
      <c r="D6" s="130">
        <f aca="true" t="shared" si="1" ref="D6:F12">D27+D46</f>
        <v>11</v>
      </c>
      <c r="E6" s="130">
        <f t="shared" si="1"/>
        <v>2</v>
      </c>
      <c r="F6" s="130">
        <f t="shared" si="1"/>
        <v>0</v>
      </c>
      <c r="G6" s="122">
        <f>SUM(D6:F6)</f>
        <v>13</v>
      </c>
      <c r="I6" s="130">
        <f aca="true" t="shared" si="2" ref="I6:K12">I27+I46</f>
        <v>8</v>
      </c>
      <c r="J6" s="130">
        <f t="shared" si="2"/>
        <v>4</v>
      </c>
      <c r="K6" s="130">
        <f t="shared" si="2"/>
        <v>1</v>
      </c>
      <c r="L6" s="122">
        <f>SUM(I6:K6)</f>
        <v>13</v>
      </c>
      <c r="N6" s="122">
        <f>D6+I6</f>
        <v>19</v>
      </c>
      <c r="O6" s="122">
        <f>E6+J6</f>
        <v>6</v>
      </c>
      <c r="P6" s="122">
        <f>F6+K6</f>
        <v>1</v>
      </c>
      <c r="Q6" s="122">
        <f>SUM(N6:P6)</f>
        <v>26</v>
      </c>
    </row>
    <row r="7" spans="3:17" ht="13.5">
      <c r="C7" s="42" t="s">
        <v>52</v>
      </c>
      <c r="D7" s="130">
        <f t="shared" si="1"/>
        <v>12</v>
      </c>
      <c r="E7" s="130">
        <f t="shared" si="1"/>
        <v>0</v>
      </c>
      <c r="F7" s="130">
        <f t="shared" si="1"/>
        <v>4</v>
      </c>
      <c r="G7" s="122">
        <f aca="true" t="shared" si="3" ref="G7:G12">SUM(D7:F7)</f>
        <v>16</v>
      </c>
      <c r="I7" s="130">
        <f t="shared" si="2"/>
        <v>18</v>
      </c>
      <c r="J7" s="130">
        <f t="shared" si="2"/>
        <v>43</v>
      </c>
      <c r="K7" s="130">
        <f t="shared" si="2"/>
        <v>34</v>
      </c>
      <c r="L7" s="122">
        <f aca="true" t="shared" si="4" ref="L7:L12">SUM(I7:K7)</f>
        <v>95</v>
      </c>
      <c r="N7" s="122">
        <f aca="true" t="shared" si="5" ref="N7:N12">D7+I7</f>
        <v>30</v>
      </c>
      <c r="O7" s="122">
        <f aca="true" t="shared" si="6" ref="O7:O12">E7+J7</f>
        <v>43</v>
      </c>
      <c r="P7" s="122">
        <f aca="true" t="shared" si="7" ref="P7:P12">F7+K7</f>
        <v>38</v>
      </c>
      <c r="Q7" s="122">
        <f aca="true" t="shared" si="8" ref="Q7:Q12">SUM(N7:P7)</f>
        <v>111</v>
      </c>
    </row>
    <row r="8" spans="3:17" ht="13.5">
      <c r="C8" s="42" t="s">
        <v>53</v>
      </c>
      <c r="D8" s="130">
        <f t="shared" si="1"/>
        <v>560</v>
      </c>
      <c r="E8" s="130">
        <f t="shared" si="1"/>
        <v>121</v>
      </c>
      <c r="F8" s="130">
        <f t="shared" si="1"/>
        <v>122</v>
      </c>
      <c r="G8" s="122">
        <f t="shared" si="3"/>
        <v>803</v>
      </c>
      <c r="I8" s="130">
        <f t="shared" si="2"/>
        <v>176</v>
      </c>
      <c r="J8" s="130">
        <f t="shared" si="2"/>
        <v>297</v>
      </c>
      <c r="K8" s="130">
        <f t="shared" si="2"/>
        <v>402</v>
      </c>
      <c r="L8" s="122">
        <f t="shared" si="4"/>
        <v>875</v>
      </c>
      <c r="N8" s="122">
        <f t="shared" si="5"/>
        <v>736</v>
      </c>
      <c r="O8" s="122">
        <f t="shared" si="6"/>
        <v>418</v>
      </c>
      <c r="P8" s="122">
        <f t="shared" si="7"/>
        <v>524</v>
      </c>
      <c r="Q8" s="122">
        <f t="shared" si="8"/>
        <v>1678</v>
      </c>
    </row>
    <row r="9" spans="3:17" ht="13.5">
      <c r="C9" s="42" t="s">
        <v>54</v>
      </c>
      <c r="D9" s="130">
        <f t="shared" si="1"/>
        <v>500</v>
      </c>
      <c r="E9" s="130">
        <f t="shared" si="1"/>
        <v>201</v>
      </c>
      <c r="F9" s="130">
        <f t="shared" si="1"/>
        <v>173</v>
      </c>
      <c r="G9" s="122">
        <f t="shared" si="3"/>
        <v>874</v>
      </c>
      <c r="I9" s="130">
        <f t="shared" si="2"/>
        <v>81</v>
      </c>
      <c r="J9" s="130">
        <f t="shared" si="2"/>
        <v>55</v>
      </c>
      <c r="K9" s="130">
        <f t="shared" si="2"/>
        <v>115</v>
      </c>
      <c r="L9" s="122">
        <f t="shared" si="4"/>
        <v>251</v>
      </c>
      <c r="N9" s="122">
        <f t="shared" si="5"/>
        <v>581</v>
      </c>
      <c r="O9" s="122">
        <f t="shared" si="6"/>
        <v>256</v>
      </c>
      <c r="P9" s="122">
        <f t="shared" si="7"/>
        <v>288</v>
      </c>
      <c r="Q9" s="122">
        <f t="shared" si="8"/>
        <v>1125</v>
      </c>
    </row>
    <row r="10" spans="3:17" ht="13.5">
      <c r="C10" s="42" t="s">
        <v>55</v>
      </c>
      <c r="D10" s="130">
        <f t="shared" si="1"/>
        <v>310</v>
      </c>
      <c r="E10" s="130">
        <f t="shared" si="1"/>
        <v>110</v>
      </c>
      <c r="F10" s="130">
        <f t="shared" si="1"/>
        <v>86</v>
      </c>
      <c r="G10" s="122">
        <f t="shared" si="3"/>
        <v>506</v>
      </c>
      <c r="I10" s="130">
        <f t="shared" si="2"/>
        <v>25</v>
      </c>
      <c r="J10" s="130">
        <f t="shared" si="2"/>
        <v>12</v>
      </c>
      <c r="K10" s="130">
        <f t="shared" si="2"/>
        <v>10</v>
      </c>
      <c r="L10" s="122">
        <f t="shared" si="4"/>
        <v>47</v>
      </c>
      <c r="N10" s="122">
        <f t="shared" si="5"/>
        <v>335</v>
      </c>
      <c r="O10" s="122">
        <f t="shared" si="6"/>
        <v>122</v>
      </c>
      <c r="P10" s="122">
        <f t="shared" si="7"/>
        <v>96</v>
      </c>
      <c r="Q10" s="122">
        <f t="shared" si="8"/>
        <v>553</v>
      </c>
    </row>
    <row r="11" spans="3:17" ht="13.5">
      <c r="C11" s="42" t="s">
        <v>56</v>
      </c>
      <c r="D11" s="130">
        <f t="shared" si="1"/>
        <v>227</v>
      </c>
      <c r="E11" s="130">
        <f t="shared" si="1"/>
        <v>67</v>
      </c>
      <c r="F11" s="130">
        <f t="shared" si="1"/>
        <v>74</v>
      </c>
      <c r="G11" s="122">
        <f t="shared" si="3"/>
        <v>368</v>
      </c>
      <c r="I11" s="130">
        <f t="shared" si="2"/>
        <v>45</v>
      </c>
      <c r="J11" s="130">
        <f t="shared" si="2"/>
        <v>1</v>
      </c>
      <c r="K11" s="130">
        <f t="shared" si="2"/>
        <v>3</v>
      </c>
      <c r="L11" s="122">
        <f t="shared" si="4"/>
        <v>49</v>
      </c>
      <c r="N11" s="122">
        <f t="shared" si="5"/>
        <v>272</v>
      </c>
      <c r="O11" s="122">
        <f t="shared" si="6"/>
        <v>68</v>
      </c>
      <c r="P11" s="122">
        <f t="shared" si="7"/>
        <v>77</v>
      </c>
      <c r="Q11" s="122">
        <f t="shared" si="8"/>
        <v>417</v>
      </c>
    </row>
    <row r="12" spans="3:17" ht="14.25" thickBot="1">
      <c r="C12" s="42" t="s">
        <v>61</v>
      </c>
      <c r="D12" s="130">
        <f t="shared" si="1"/>
        <v>0</v>
      </c>
      <c r="E12" s="130">
        <f t="shared" si="1"/>
        <v>1</v>
      </c>
      <c r="F12" s="130">
        <f t="shared" si="1"/>
        <v>2</v>
      </c>
      <c r="G12" s="122">
        <f t="shared" si="3"/>
        <v>3</v>
      </c>
      <c r="I12" s="130">
        <f t="shared" si="2"/>
        <v>0</v>
      </c>
      <c r="J12" s="130">
        <f t="shared" si="2"/>
        <v>4</v>
      </c>
      <c r="K12" s="130">
        <f t="shared" si="2"/>
        <v>1</v>
      </c>
      <c r="L12" s="122">
        <f t="shared" si="4"/>
        <v>5</v>
      </c>
      <c r="N12" s="122">
        <f t="shared" si="5"/>
        <v>0</v>
      </c>
      <c r="O12" s="122">
        <f t="shared" si="6"/>
        <v>5</v>
      </c>
      <c r="P12" s="122">
        <f t="shared" si="7"/>
        <v>3</v>
      </c>
      <c r="Q12" s="122">
        <f t="shared" si="8"/>
        <v>8</v>
      </c>
    </row>
    <row r="13" spans="1:17" ht="15" thickBot="1" thickTop="1">
      <c r="A13" s="131" t="s">
        <v>132</v>
      </c>
      <c r="B13" s="128" t="s">
        <v>119</v>
      </c>
      <c r="C13" s="128"/>
      <c r="D13" s="129">
        <f>SUM(D14:D20)</f>
        <v>818</v>
      </c>
      <c r="E13" s="129">
        <f aca="true" t="shared" si="9" ref="E13:Q13">SUM(E14:E20)</f>
        <v>440</v>
      </c>
      <c r="F13" s="129">
        <f t="shared" si="9"/>
        <v>383</v>
      </c>
      <c r="G13" s="129">
        <f t="shared" si="9"/>
        <v>1641</v>
      </c>
      <c r="H13" s="129"/>
      <c r="I13" s="129">
        <f t="shared" si="9"/>
        <v>79</v>
      </c>
      <c r="J13" s="129">
        <f t="shared" si="9"/>
        <v>96</v>
      </c>
      <c r="K13" s="129">
        <f t="shared" si="9"/>
        <v>99</v>
      </c>
      <c r="L13" s="129">
        <f t="shared" si="9"/>
        <v>274</v>
      </c>
      <c r="M13" s="129"/>
      <c r="N13" s="129">
        <f t="shared" si="9"/>
        <v>897</v>
      </c>
      <c r="O13" s="129">
        <f t="shared" si="9"/>
        <v>536</v>
      </c>
      <c r="P13" s="129">
        <f t="shared" si="9"/>
        <v>482</v>
      </c>
      <c r="Q13" s="129">
        <f t="shared" si="9"/>
        <v>1915</v>
      </c>
    </row>
    <row r="14" spans="2:17" ht="13.5">
      <c r="B14" s="42" t="s">
        <v>130</v>
      </c>
      <c r="C14" s="42" t="s">
        <v>51</v>
      </c>
      <c r="D14" s="130">
        <f aca="true" t="shared" si="10" ref="D14:F20">D35+D54</f>
        <v>9</v>
      </c>
      <c r="E14" s="130">
        <f t="shared" si="10"/>
        <v>0</v>
      </c>
      <c r="F14" s="130">
        <f t="shared" si="10"/>
        <v>0</v>
      </c>
      <c r="G14" s="122">
        <f>SUM(D14:F14)</f>
        <v>9</v>
      </c>
      <c r="I14" s="130">
        <f aca="true" t="shared" si="11" ref="I14:K20">I35+I54</f>
        <v>2</v>
      </c>
      <c r="J14" s="130">
        <f t="shared" si="11"/>
        <v>3</v>
      </c>
      <c r="K14" s="130">
        <f t="shared" si="11"/>
        <v>0</v>
      </c>
      <c r="L14" s="122">
        <f>SUM(I14:K14)</f>
        <v>5</v>
      </c>
      <c r="N14" s="122">
        <f>D14+I14</f>
        <v>11</v>
      </c>
      <c r="O14" s="122">
        <f>E14+J14</f>
        <v>3</v>
      </c>
      <c r="P14" s="122">
        <f>F14+K14</f>
        <v>0</v>
      </c>
      <c r="Q14" s="122">
        <f>SUM(N14:P14)</f>
        <v>14</v>
      </c>
    </row>
    <row r="15" spans="3:17" ht="13.5">
      <c r="C15" s="42" t="s">
        <v>52</v>
      </c>
      <c r="D15" s="130">
        <f t="shared" si="10"/>
        <v>0</v>
      </c>
      <c r="E15" s="130">
        <f t="shared" si="10"/>
        <v>0</v>
      </c>
      <c r="F15" s="130">
        <f t="shared" si="10"/>
        <v>0</v>
      </c>
      <c r="G15" s="122">
        <f aca="true" t="shared" si="12" ref="G15:G20">SUM(D15:F15)</f>
        <v>0</v>
      </c>
      <c r="I15" s="130">
        <f t="shared" si="11"/>
        <v>2</v>
      </c>
      <c r="J15" s="130">
        <f t="shared" si="11"/>
        <v>0</v>
      </c>
      <c r="K15" s="130">
        <f t="shared" si="11"/>
        <v>1</v>
      </c>
      <c r="L15" s="122">
        <f aca="true" t="shared" si="13" ref="L15:L20">SUM(I15:K15)</f>
        <v>3</v>
      </c>
      <c r="N15" s="122">
        <f aca="true" t="shared" si="14" ref="N15:N20">D15+I15</f>
        <v>2</v>
      </c>
      <c r="O15" s="122">
        <f aca="true" t="shared" si="15" ref="O15:O20">E15+J15</f>
        <v>0</v>
      </c>
      <c r="P15" s="122">
        <f aca="true" t="shared" si="16" ref="P15:P20">F15+K15</f>
        <v>1</v>
      </c>
      <c r="Q15" s="122">
        <f aca="true" t="shared" si="17" ref="Q15:Q20">SUM(N15:P15)</f>
        <v>3</v>
      </c>
    </row>
    <row r="16" spans="3:17" ht="13.5">
      <c r="C16" s="42" t="s">
        <v>53</v>
      </c>
      <c r="D16" s="130">
        <f t="shared" si="10"/>
        <v>85</v>
      </c>
      <c r="E16" s="130">
        <f t="shared" si="10"/>
        <v>66</v>
      </c>
      <c r="F16" s="130">
        <f t="shared" si="10"/>
        <v>50</v>
      </c>
      <c r="G16" s="122">
        <f t="shared" si="12"/>
        <v>201</v>
      </c>
      <c r="I16" s="130">
        <f t="shared" si="11"/>
        <v>17</v>
      </c>
      <c r="J16" s="130">
        <f t="shared" si="11"/>
        <v>37</v>
      </c>
      <c r="K16" s="130">
        <f t="shared" si="11"/>
        <v>45</v>
      </c>
      <c r="L16" s="122">
        <f t="shared" si="13"/>
        <v>99</v>
      </c>
      <c r="N16" s="122">
        <f t="shared" si="14"/>
        <v>102</v>
      </c>
      <c r="O16" s="122">
        <f t="shared" si="15"/>
        <v>103</v>
      </c>
      <c r="P16" s="122">
        <f t="shared" si="16"/>
        <v>95</v>
      </c>
      <c r="Q16" s="122">
        <f t="shared" si="17"/>
        <v>300</v>
      </c>
    </row>
    <row r="17" spans="3:17" ht="13.5">
      <c r="C17" s="42" t="s">
        <v>54</v>
      </c>
      <c r="D17" s="130">
        <f t="shared" si="10"/>
        <v>209</v>
      </c>
      <c r="E17" s="130">
        <f t="shared" si="10"/>
        <v>155</v>
      </c>
      <c r="F17" s="130">
        <f t="shared" si="10"/>
        <v>119</v>
      </c>
      <c r="G17" s="122">
        <f t="shared" si="12"/>
        <v>483</v>
      </c>
      <c r="I17" s="130">
        <f t="shared" si="11"/>
        <v>21</v>
      </c>
      <c r="J17" s="130">
        <f t="shared" si="11"/>
        <v>43</v>
      </c>
      <c r="K17" s="130">
        <f t="shared" si="11"/>
        <v>35</v>
      </c>
      <c r="L17" s="122">
        <f t="shared" si="13"/>
        <v>99</v>
      </c>
      <c r="N17" s="122">
        <f t="shared" si="14"/>
        <v>230</v>
      </c>
      <c r="O17" s="122">
        <f t="shared" si="15"/>
        <v>198</v>
      </c>
      <c r="P17" s="122">
        <f t="shared" si="16"/>
        <v>154</v>
      </c>
      <c r="Q17" s="122">
        <f t="shared" si="17"/>
        <v>582</v>
      </c>
    </row>
    <row r="18" spans="3:17" ht="13.5">
      <c r="C18" s="42" t="s">
        <v>55</v>
      </c>
      <c r="D18" s="130">
        <f t="shared" si="10"/>
        <v>244</v>
      </c>
      <c r="E18" s="130">
        <f t="shared" si="10"/>
        <v>119</v>
      </c>
      <c r="F18" s="130">
        <f t="shared" si="10"/>
        <v>115</v>
      </c>
      <c r="G18" s="122">
        <f t="shared" si="12"/>
        <v>478</v>
      </c>
      <c r="I18" s="130">
        <f t="shared" si="11"/>
        <v>11</v>
      </c>
      <c r="J18" s="130">
        <f t="shared" si="11"/>
        <v>12</v>
      </c>
      <c r="K18" s="130">
        <f t="shared" si="11"/>
        <v>10</v>
      </c>
      <c r="L18" s="122">
        <f t="shared" si="13"/>
        <v>33</v>
      </c>
      <c r="N18" s="122">
        <f t="shared" si="14"/>
        <v>255</v>
      </c>
      <c r="O18" s="122">
        <f t="shared" si="15"/>
        <v>131</v>
      </c>
      <c r="P18" s="122">
        <f t="shared" si="16"/>
        <v>125</v>
      </c>
      <c r="Q18" s="122">
        <f t="shared" si="17"/>
        <v>511</v>
      </c>
    </row>
    <row r="19" spans="3:17" ht="13.5">
      <c r="C19" s="42" t="s">
        <v>56</v>
      </c>
      <c r="D19" s="130">
        <f t="shared" si="10"/>
        <v>271</v>
      </c>
      <c r="E19" s="130">
        <f t="shared" si="10"/>
        <v>100</v>
      </c>
      <c r="F19" s="130">
        <f t="shared" si="10"/>
        <v>99</v>
      </c>
      <c r="G19" s="122">
        <f t="shared" si="12"/>
        <v>470</v>
      </c>
      <c r="I19" s="130">
        <f t="shared" si="11"/>
        <v>26</v>
      </c>
      <c r="J19" s="130">
        <f t="shared" si="11"/>
        <v>1</v>
      </c>
      <c r="K19" s="130">
        <f t="shared" si="11"/>
        <v>8</v>
      </c>
      <c r="L19" s="122">
        <f t="shared" si="13"/>
        <v>35</v>
      </c>
      <c r="N19" s="122">
        <f t="shared" si="14"/>
        <v>297</v>
      </c>
      <c r="O19" s="122">
        <f t="shared" si="15"/>
        <v>101</v>
      </c>
      <c r="P19" s="122">
        <f t="shared" si="16"/>
        <v>107</v>
      </c>
      <c r="Q19" s="122">
        <f t="shared" si="17"/>
        <v>505</v>
      </c>
    </row>
    <row r="20" spans="1:17" ht="14.25" thickBot="1">
      <c r="A20" s="88"/>
      <c r="B20" s="88"/>
      <c r="C20" s="88" t="s">
        <v>61</v>
      </c>
      <c r="D20" s="132">
        <f t="shared" si="10"/>
        <v>0</v>
      </c>
      <c r="E20" s="132">
        <f t="shared" si="10"/>
        <v>0</v>
      </c>
      <c r="F20" s="132">
        <f t="shared" si="10"/>
        <v>0</v>
      </c>
      <c r="G20" s="133">
        <f t="shared" si="12"/>
        <v>0</v>
      </c>
      <c r="H20" s="133"/>
      <c r="I20" s="132">
        <f t="shared" si="11"/>
        <v>0</v>
      </c>
      <c r="J20" s="132">
        <f t="shared" si="11"/>
        <v>0</v>
      </c>
      <c r="K20" s="132">
        <f t="shared" si="11"/>
        <v>0</v>
      </c>
      <c r="L20" s="133">
        <f t="shared" si="13"/>
        <v>0</v>
      </c>
      <c r="M20" s="133"/>
      <c r="N20" s="133">
        <f t="shared" si="14"/>
        <v>0</v>
      </c>
      <c r="O20" s="133">
        <f t="shared" si="15"/>
        <v>0</v>
      </c>
      <c r="P20" s="133">
        <f t="shared" si="16"/>
        <v>0</v>
      </c>
      <c r="Q20" s="133">
        <f t="shared" si="17"/>
        <v>0</v>
      </c>
    </row>
    <row r="21" ht="14.25" thickTop="1"/>
    <row r="22" ht="13.5">
      <c r="A22" s="42" t="s">
        <v>174</v>
      </c>
    </row>
    <row r="23" ht="14.25" thickBot="1">
      <c r="A23" s="42" t="s">
        <v>175</v>
      </c>
    </row>
    <row r="24" spans="1:12" ht="14.25" thickTop="1">
      <c r="A24" s="123" t="s">
        <v>116</v>
      </c>
      <c r="B24" s="123"/>
      <c r="C24" s="123"/>
      <c r="D24" s="124" t="s">
        <v>149</v>
      </c>
      <c r="E24" s="124"/>
      <c r="F24" s="124"/>
      <c r="G24" s="124"/>
      <c r="H24" s="125"/>
      <c r="I24" s="124" t="s">
        <v>150</v>
      </c>
      <c r="J24" s="124"/>
      <c r="K24" s="124"/>
      <c r="L24" s="124"/>
    </row>
    <row r="25" spans="1:12" ht="14.25" thickBot="1">
      <c r="A25" s="126"/>
      <c r="B25" s="126" t="s">
        <v>122</v>
      </c>
      <c r="C25" s="126" t="s">
        <v>123</v>
      </c>
      <c r="D25" s="127" t="s">
        <v>59</v>
      </c>
      <c r="E25" s="127" t="s">
        <v>60</v>
      </c>
      <c r="F25" s="127" t="s">
        <v>61</v>
      </c>
      <c r="G25" s="127" t="s">
        <v>62</v>
      </c>
      <c r="H25" s="127"/>
      <c r="I25" s="127" t="s">
        <v>59</v>
      </c>
      <c r="J25" s="127" t="s">
        <v>60</v>
      </c>
      <c r="K25" s="127" t="s">
        <v>61</v>
      </c>
      <c r="L25" s="127" t="s">
        <v>62</v>
      </c>
    </row>
    <row r="26" spans="1:12" ht="15" thickBot="1" thickTop="1">
      <c r="A26" s="42" t="s">
        <v>126</v>
      </c>
      <c r="B26" s="128" t="s">
        <v>119</v>
      </c>
      <c r="C26" s="128"/>
      <c r="D26" s="129">
        <f>SUM(D27:D33)</f>
        <v>93</v>
      </c>
      <c r="E26" s="129">
        <f aca="true" t="shared" si="18" ref="E26:L26">SUM(E27:E33)</f>
        <v>6</v>
      </c>
      <c r="F26" s="129">
        <f t="shared" si="18"/>
        <v>17</v>
      </c>
      <c r="G26" s="129">
        <f t="shared" si="18"/>
        <v>116</v>
      </c>
      <c r="H26" s="129"/>
      <c r="I26" s="129">
        <f t="shared" si="18"/>
        <v>5</v>
      </c>
      <c r="J26" s="129">
        <f t="shared" si="18"/>
        <v>5</v>
      </c>
      <c r="K26" s="129">
        <f t="shared" si="18"/>
        <v>3</v>
      </c>
      <c r="L26" s="129">
        <f t="shared" si="18"/>
        <v>13</v>
      </c>
    </row>
    <row r="27" spans="2:12" ht="13.5">
      <c r="B27" s="42" t="s">
        <v>130</v>
      </c>
      <c r="C27" s="42" t="s">
        <v>51</v>
      </c>
      <c r="D27" s="134">
        <v>0</v>
      </c>
      <c r="E27" s="134">
        <v>0</v>
      </c>
      <c r="F27" s="134">
        <v>0</v>
      </c>
      <c r="G27" s="122">
        <f>SUM(D27:F27)</f>
        <v>0</v>
      </c>
      <c r="I27" s="134">
        <v>0</v>
      </c>
      <c r="J27" s="134">
        <v>0</v>
      </c>
      <c r="K27" s="134">
        <v>0</v>
      </c>
      <c r="L27" s="122">
        <f>SUM(I27:K27)</f>
        <v>0</v>
      </c>
    </row>
    <row r="28" spans="3:12" ht="13.5">
      <c r="C28" s="42" t="s">
        <v>52</v>
      </c>
      <c r="D28" s="134">
        <v>0</v>
      </c>
      <c r="E28" s="134">
        <v>0</v>
      </c>
      <c r="F28" s="134">
        <v>0</v>
      </c>
      <c r="G28" s="122">
        <f aca="true" t="shared" si="19" ref="G28:G33">SUM(D28:F28)</f>
        <v>0</v>
      </c>
      <c r="I28" s="134">
        <v>0</v>
      </c>
      <c r="J28" s="134">
        <v>0</v>
      </c>
      <c r="K28" s="134">
        <v>0</v>
      </c>
      <c r="L28" s="122">
        <f aca="true" t="shared" si="20" ref="L28:L33">SUM(I28:K28)</f>
        <v>0</v>
      </c>
    </row>
    <row r="29" spans="3:12" ht="13.5">
      <c r="C29" s="42" t="s">
        <v>53</v>
      </c>
      <c r="D29" s="134">
        <v>36</v>
      </c>
      <c r="E29" s="134">
        <v>2</v>
      </c>
      <c r="F29" s="134">
        <v>6</v>
      </c>
      <c r="G29" s="122">
        <f t="shared" si="19"/>
        <v>44</v>
      </c>
      <c r="I29" s="134">
        <v>0</v>
      </c>
      <c r="J29" s="134">
        <v>3</v>
      </c>
      <c r="K29" s="134">
        <v>1</v>
      </c>
      <c r="L29" s="122">
        <f t="shared" si="20"/>
        <v>4</v>
      </c>
    </row>
    <row r="30" spans="3:12" ht="13.5">
      <c r="C30" s="42" t="s">
        <v>54</v>
      </c>
      <c r="D30" s="134">
        <v>32</v>
      </c>
      <c r="E30" s="134">
        <v>2</v>
      </c>
      <c r="F30" s="134">
        <v>8</v>
      </c>
      <c r="G30" s="122">
        <f t="shared" si="19"/>
        <v>42</v>
      </c>
      <c r="I30" s="134">
        <v>1</v>
      </c>
      <c r="J30" s="134">
        <v>2</v>
      </c>
      <c r="K30" s="134">
        <v>2</v>
      </c>
      <c r="L30" s="122">
        <f t="shared" si="20"/>
        <v>5</v>
      </c>
    </row>
    <row r="31" spans="3:12" ht="13.5">
      <c r="C31" s="42" t="s">
        <v>55</v>
      </c>
      <c r="D31" s="134">
        <v>13</v>
      </c>
      <c r="E31" s="134">
        <v>1</v>
      </c>
      <c r="F31" s="134">
        <v>0</v>
      </c>
      <c r="G31" s="122">
        <f t="shared" si="19"/>
        <v>14</v>
      </c>
      <c r="I31" s="134">
        <v>2</v>
      </c>
      <c r="J31" s="134">
        <v>0</v>
      </c>
      <c r="K31" s="134">
        <v>0</v>
      </c>
      <c r="L31" s="122">
        <f t="shared" si="20"/>
        <v>2</v>
      </c>
    </row>
    <row r="32" spans="3:12" ht="13.5">
      <c r="C32" s="42" t="s">
        <v>56</v>
      </c>
      <c r="D32" s="134">
        <v>12</v>
      </c>
      <c r="E32" s="134">
        <v>1</v>
      </c>
      <c r="F32" s="134">
        <v>3</v>
      </c>
      <c r="G32" s="122">
        <f t="shared" si="19"/>
        <v>16</v>
      </c>
      <c r="I32" s="134">
        <v>2</v>
      </c>
      <c r="J32" s="134">
        <v>0</v>
      </c>
      <c r="K32" s="134">
        <v>0</v>
      </c>
      <c r="L32" s="122">
        <f t="shared" si="20"/>
        <v>2</v>
      </c>
    </row>
    <row r="33" spans="3:12" ht="14.25" thickBot="1">
      <c r="C33" s="42" t="s">
        <v>61</v>
      </c>
      <c r="D33" s="134">
        <v>0</v>
      </c>
      <c r="E33" s="134">
        <v>0</v>
      </c>
      <c r="F33" s="134">
        <v>0</v>
      </c>
      <c r="G33" s="122">
        <f t="shared" si="19"/>
        <v>0</v>
      </c>
      <c r="I33" s="134">
        <v>0</v>
      </c>
      <c r="J33" s="134">
        <v>0</v>
      </c>
      <c r="K33" s="134">
        <v>0</v>
      </c>
      <c r="L33" s="122">
        <f t="shared" si="20"/>
        <v>0</v>
      </c>
    </row>
    <row r="34" spans="1:12" ht="15" thickBot="1" thickTop="1">
      <c r="A34" s="131" t="s">
        <v>132</v>
      </c>
      <c r="B34" s="128" t="s">
        <v>119</v>
      </c>
      <c r="C34" s="128"/>
      <c r="D34" s="129">
        <f>SUM(D35:D41)</f>
        <v>34</v>
      </c>
      <c r="E34" s="129">
        <f aca="true" t="shared" si="21" ref="E34:L34">SUM(E35:E41)</f>
        <v>7</v>
      </c>
      <c r="F34" s="129">
        <f t="shared" si="21"/>
        <v>12</v>
      </c>
      <c r="G34" s="129">
        <f t="shared" si="21"/>
        <v>53</v>
      </c>
      <c r="H34" s="129"/>
      <c r="I34" s="129">
        <f t="shared" si="21"/>
        <v>4</v>
      </c>
      <c r="J34" s="129">
        <f t="shared" si="21"/>
        <v>2</v>
      </c>
      <c r="K34" s="129">
        <f t="shared" si="21"/>
        <v>3</v>
      </c>
      <c r="L34" s="129">
        <f t="shared" si="21"/>
        <v>9</v>
      </c>
    </row>
    <row r="35" spans="2:12" ht="13.5">
      <c r="B35" s="42" t="s">
        <v>130</v>
      </c>
      <c r="C35" s="42" t="s">
        <v>51</v>
      </c>
      <c r="D35" s="134">
        <v>0</v>
      </c>
      <c r="E35" s="134">
        <v>0</v>
      </c>
      <c r="F35" s="134">
        <v>0</v>
      </c>
      <c r="G35" s="122">
        <f>SUM(D35:F35)</f>
        <v>0</v>
      </c>
      <c r="I35" s="134">
        <v>0</v>
      </c>
      <c r="J35" s="134">
        <v>0</v>
      </c>
      <c r="K35" s="134">
        <v>0</v>
      </c>
      <c r="L35" s="122">
        <f>SUM(I35:K35)</f>
        <v>0</v>
      </c>
    </row>
    <row r="36" spans="3:12" ht="13.5">
      <c r="C36" s="42" t="s">
        <v>52</v>
      </c>
      <c r="D36" s="134">
        <v>0</v>
      </c>
      <c r="E36" s="134">
        <v>0</v>
      </c>
      <c r="F36" s="134">
        <v>0</v>
      </c>
      <c r="G36" s="122">
        <f aca="true" t="shared" si="22" ref="G36:G41">SUM(D36:F36)</f>
        <v>0</v>
      </c>
      <c r="I36" s="134">
        <v>0</v>
      </c>
      <c r="J36" s="134">
        <v>0</v>
      </c>
      <c r="K36" s="134">
        <v>0</v>
      </c>
      <c r="L36" s="122">
        <f aca="true" t="shared" si="23" ref="L36:L41">SUM(I36:K36)</f>
        <v>0</v>
      </c>
    </row>
    <row r="37" spans="3:12" ht="13.5">
      <c r="C37" s="42" t="s">
        <v>53</v>
      </c>
      <c r="D37" s="134">
        <v>2</v>
      </c>
      <c r="E37" s="134">
        <v>1</v>
      </c>
      <c r="F37" s="134">
        <v>1</v>
      </c>
      <c r="G37" s="122">
        <f t="shared" si="22"/>
        <v>4</v>
      </c>
      <c r="I37" s="134">
        <v>0</v>
      </c>
      <c r="J37" s="134">
        <v>1</v>
      </c>
      <c r="K37" s="134">
        <v>0</v>
      </c>
      <c r="L37" s="122">
        <f t="shared" si="23"/>
        <v>1</v>
      </c>
    </row>
    <row r="38" spans="3:12" ht="13.5">
      <c r="C38" s="42" t="s">
        <v>54</v>
      </c>
      <c r="D38" s="134">
        <v>9</v>
      </c>
      <c r="E38" s="134">
        <v>1</v>
      </c>
      <c r="F38" s="134">
        <v>4</v>
      </c>
      <c r="G38" s="122">
        <f t="shared" si="22"/>
        <v>14</v>
      </c>
      <c r="I38" s="134">
        <v>2</v>
      </c>
      <c r="J38" s="134">
        <v>1</v>
      </c>
      <c r="K38" s="134">
        <v>3</v>
      </c>
      <c r="L38" s="122">
        <f t="shared" si="23"/>
        <v>6</v>
      </c>
    </row>
    <row r="39" spans="3:12" ht="13.5">
      <c r="C39" s="42" t="s">
        <v>55</v>
      </c>
      <c r="D39" s="134">
        <v>11</v>
      </c>
      <c r="E39" s="134">
        <v>5</v>
      </c>
      <c r="F39" s="134">
        <v>4</v>
      </c>
      <c r="G39" s="122">
        <f t="shared" si="22"/>
        <v>20</v>
      </c>
      <c r="I39" s="134">
        <v>2</v>
      </c>
      <c r="J39" s="134">
        <v>0</v>
      </c>
      <c r="K39" s="134">
        <v>0</v>
      </c>
      <c r="L39" s="122">
        <f t="shared" si="23"/>
        <v>2</v>
      </c>
    </row>
    <row r="40" spans="3:12" ht="13.5">
      <c r="C40" s="42" t="s">
        <v>56</v>
      </c>
      <c r="D40" s="134">
        <v>12</v>
      </c>
      <c r="E40" s="134">
        <v>0</v>
      </c>
      <c r="F40" s="134">
        <v>3</v>
      </c>
      <c r="G40" s="122">
        <f t="shared" si="22"/>
        <v>15</v>
      </c>
      <c r="I40" s="134">
        <v>0</v>
      </c>
      <c r="J40" s="134">
        <v>0</v>
      </c>
      <c r="K40" s="134">
        <v>0</v>
      </c>
      <c r="L40" s="122">
        <f t="shared" si="23"/>
        <v>0</v>
      </c>
    </row>
    <row r="41" spans="1:12" ht="14.25" thickBot="1">
      <c r="A41" s="88"/>
      <c r="B41" s="88"/>
      <c r="C41" s="88" t="s">
        <v>61</v>
      </c>
      <c r="D41" s="135">
        <v>0</v>
      </c>
      <c r="E41" s="135">
        <v>0</v>
      </c>
      <c r="F41" s="135">
        <v>0</v>
      </c>
      <c r="G41" s="133">
        <f t="shared" si="22"/>
        <v>0</v>
      </c>
      <c r="H41" s="133"/>
      <c r="I41" s="135">
        <v>0</v>
      </c>
      <c r="J41" s="135">
        <v>0</v>
      </c>
      <c r="K41" s="135">
        <v>0</v>
      </c>
      <c r="L41" s="133">
        <f t="shared" si="23"/>
        <v>0</v>
      </c>
    </row>
    <row r="42" ht="15" thickBot="1" thickTop="1">
      <c r="A42" s="42" t="s">
        <v>176</v>
      </c>
    </row>
    <row r="43" spans="1:12" ht="14.25" thickTop="1">
      <c r="A43" s="123" t="s">
        <v>116</v>
      </c>
      <c r="B43" s="123"/>
      <c r="C43" s="123"/>
      <c r="D43" s="124" t="s">
        <v>149</v>
      </c>
      <c r="E43" s="124"/>
      <c r="F43" s="124"/>
      <c r="G43" s="124"/>
      <c r="H43" s="125"/>
      <c r="I43" s="124" t="s">
        <v>150</v>
      </c>
      <c r="J43" s="124"/>
      <c r="K43" s="124"/>
      <c r="L43" s="124"/>
    </row>
    <row r="44" spans="1:12" ht="14.25" thickBot="1">
      <c r="A44" s="126"/>
      <c r="B44" s="126" t="s">
        <v>122</v>
      </c>
      <c r="C44" s="126" t="s">
        <v>123</v>
      </c>
      <c r="D44" s="127" t="s">
        <v>59</v>
      </c>
      <c r="E44" s="127" t="s">
        <v>60</v>
      </c>
      <c r="F44" s="127" t="s">
        <v>61</v>
      </c>
      <c r="G44" s="127" t="s">
        <v>62</v>
      </c>
      <c r="H44" s="127"/>
      <c r="I44" s="127" t="s">
        <v>59</v>
      </c>
      <c r="J44" s="127" t="s">
        <v>60</v>
      </c>
      <c r="K44" s="127" t="s">
        <v>61</v>
      </c>
      <c r="L44" s="127" t="s">
        <v>62</v>
      </c>
    </row>
    <row r="45" spans="1:12" ht="15" thickBot="1" thickTop="1">
      <c r="A45" s="42" t="s">
        <v>126</v>
      </c>
      <c r="B45" s="128" t="s">
        <v>119</v>
      </c>
      <c r="C45" s="128"/>
      <c r="D45" s="129">
        <v>1527</v>
      </c>
      <c r="E45" s="129">
        <v>496</v>
      </c>
      <c r="F45" s="129">
        <v>444</v>
      </c>
      <c r="G45" s="129">
        <v>2467</v>
      </c>
      <c r="H45" s="129"/>
      <c r="I45" s="129">
        <v>348</v>
      </c>
      <c r="J45" s="129">
        <v>411</v>
      </c>
      <c r="K45" s="129">
        <v>563</v>
      </c>
      <c r="L45" s="129">
        <v>1322</v>
      </c>
    </row>
    <row r="46" spans="2:12" ht="13.5">
      <c r="B46" s="42" t="s">
        <v>130</v>
      </c>
      <c r="C46" s="42" t="s">
        <v>51</v>
      </c>
      <c r="D46" s="134">
        <v>11</v>
      </c>
      <c r="E46" s="134">
        <v>2</v>
      </c>
      <c r="F46" s="134">
        <v>0</v>
      </c>
      <c r="G46" s="122">
        <v>13</v>
      </c>
      <c r="I46" s="134">
        <v>8</v>
      </c>
      <c r="J46" s="134">
        <v>4</v>
      </c>
      <c r="K46" s="134">
        <v>1</v>
      </c>
      <c r="L46" s="122">
        <v>13</v>
      </c>
    </row>
    <row r="47" spans="3:12" ht="13.5">
      <c r="C47" s="42" t="s">
        <v>52</v>
      </c>
      <c r="D47" s="134">
        <v>12</v>
      </c>
      <c r="E47" s="134">
        <v>0</v>
      </c>
      <c r="F47" s="134">
        <v>4</v>
      </c>
      <c r="G47" s="122">
        <v>16</v>
      </c>
      <c r="I47" s="134">
        <v>18</v>
      </c>
      <c r="J47" s="134">
        <v>43</v>
      </c>
      <c r="K47" s="134">
        <v>34</v>
      </c>
      <c r="L47" s="122">
        <v>95</v>
      </c>
    </row>
    <row r="48" spans="3:12" ht="13.5">
      <c r="C48" s="42" t="s">
        <v>53</v>
      </c>
      <c r="D48" s="134">
        <v>524</v>
      </c>
      <c r="E48" s="134">
        <v>119</v>
      </c>
      <c r="F48" s="134">
        <v>116</v>
      </c>
      <c r="G48" s="122">
        <v>759</v>
      </c>
      <c r="I48" s="134">
        <v>176</v>
      </c>
      <c r="J48" s="134">
        <v>294</v>
      </c>
      <c r="K48" s="134">
        <v>401</v>
      </c>
      <c r="L48" s="122">
        <v>871</v>
      </c>
    </row>
    <row r="49" spans="3:12" ht="13.5">
      <c r="C49" s="42" t="s">
        <v>54</v>
      </c>
      <c r="D49" s="134">
        <v>468</v>
      </c>
      <c r="E49" s="134">
        <v>199</v>
      </c>
      <c r="F49" s="134">
        <v>165</v>
      </c>
      <c r="G49" s="122">
        <v>832</v>
      </c>
      <c r="I49" s="134">
        <v>80</v>
      </c>
      <c r="J49" s="134">
        <v>53</v>
      </c>
      <c r="K49" s="134">
        <v>113</v>
      </c>
      <c r="L49" s="122">
        <v>246</v>
      </c>
    </row>
    <row r="50" spans="3:12" ht="13.5">
      <c r="C50" s="42" t="s">
        <v>55</v>
      </c>
      <c r="D50" s="134">
        <v>297</v>
      </c>
      <c r="E50" s="134">
        <v>109</v>
      </c>
      <c r="F50" s="134">
        <v>86</v>
      </c>
      <c r="G50" s="122">
        <v>492</v>
      </c>
      <c r="I50" s="134">
        <v>23</v>
      </c>
      <c r="J50" s="134">
        <v>12</v>
      </c>
      <c r="K50" s="134">
        <v>10</v>
      </c>
      <c r="L50" s="122">
        <v>45</v>
      </c>
    </row>
    <row r="51" spans="3:12" ht="13.5">
      <c r="C51" s="42" t="s">
        <v>56</v>
      </c>
      <c r="D51" s="134">
        <v>215</v>
      </c>
      <c r="E51" s="134">
        <v>66</v>
      </c>
      <c r="F51" s="134">
        <v>71</v>
      </c>
      <c r="G51" s="122">
        <v>352</v>
      </c>
      <c r="I51" s="134">
        <v>43</v>
      </c>
      <c r="J51" s="134">
        <v>1</v>
      </c>
      <c r="K51" s="134">
        <v>3</v>
      </c>
      <c r="L51" s="122">
        <v>47</v>
      </c>
    </row>
    <row r="52" spans="3:12" ht="14.25" thickBot="1">
      <c r="C52" s="42" t="s">
        <v>61</v>
      </c>
      <c r="D52" s="134">
        <v>0</v>
      </c>
      <c r="E52" s="134">
        <v>1</v>
      </c>
      <c r="F52" s="134">
        <v>2</v>
      </c>
      <c r="G52" s="122">
        <v>3</v>
      </c>
      <c r="I52" s="134">
        <v>0</v>
      </c>
      <c r="J52" s="134">
        <v>4</v>
      </c>
      <c r="K52" s="134">
        <v>1</v>
      </c>
      <c r="L52" s="122">
        <v>5</v>
      </c>
    </row>
    <row r="53" spans="1:12" ht="15" thickBot="1" thickTop="1">
      <c r="A53" s="131" t="s">
        <v>132</v>
      </c>
      <c r="B53" s="128" t="s">
        <v>119</v>
      </c>
      <c r="C53" s="128"/>
      <c r="D53" s="129">
        <v>784</v>
      </c>
      <c r="E53" s="129">
        <v>433</v>
      </c>
      <c r="F53" s="129">
        <v>371</v>
      </c>
      <c r="G53" s="129">
        <v>1588</v>
      </c>
      <c r="H53" s="129"/>
      <c r="I53" s="129">
        <v>75</v>
      </c>
      <c r="J53" s="129">
        <v>94</v>
      </c>
      <c r="K53" s="129">
        <v>96</v>
      </c>
      <c r="L53" s="129">
        <v>265</v>
      </c>
    </row>
    <row r="54" spans="2:12" ht="13.5">
      <c r="B54" s="42" t="s">
        <v>130</v>
      </c>
      <c r="C54" s="42" t="s">
        <v>51</v>
      </c>
      <c r="D54" s="134">
        <v>9</v>
      </c>
      <c r="E54" s="134">
        <v>0</v>
      </c>
      <c r="F54" s="134">
        <v>0</v>
      </c>
      <c r="G54" s="122">
        <v>9</v>
      </c>
      <c r="I54" s="134">
        <v>2</v>
      </c>
      <c r="J54" s="134">
        <v>3</v>
      </c>
      <c r="K54" s="134">
        <v>0</v>
      </c>
      <c r="L54" s="122">
        <v>5</v>
      </c>
    </row>
    <row r="55" spans="3:12" ht="13.5">
      <c r="C55" s="42" t="s">
        <v>52</v>
      </c>
      <c r="D55" s="134">
        <v>0</v>
      </c>
      <c r="E55" s="134">
        <v>0</v>
      </c>
      <c r="F55" s="134">
        <v>0</v>
      </c>
      <c r="G55" s="122">
        <v>0</v>
      </c>
      <c r="I55" s="134">
        <v>2</v>
      </c>
      <c r="J55" s="134">
        <v>0</v>
      </c>
      <c r="K55" s="134">
        <v>1</v>
      </c>
      <c r="L55" s="122">
        <v>3</v>
      </c>
    </row>
    <row r="56" spans="3:12" ht="13.5">
      <c r="C56" s="42" t="s">
        <v>53</v>
      </c>
      <c r="D56" s="134">
        <v>83</v>
      </c>
      <c r="E56" s="134">
        <v>65</v>
      </c>
      <c r="F56" s="134">
        <v>49</v>
      </c>
      <c r="G56" s="122">
        <v>197</v>
      </c>
      <c r="I56" s="134">
        <v>17</v>
      </c>
      <c r="J56" s="134">
        <v>36</v>
      </c>
      <c r="K56" s="134">
        <v>45</v>
      </c>
      <c r="L56" s="122">
        <v>98</v>
      </c>
    </row>
    <row r="57" spans="3:12" ht="13.5">
      <c r="C57" s="42" t="s">
        <v>54</v>
      </c>
      <c r="D57" s="134">
        <v>200</v>
      </c>
      <c r="E57" s="134">
        <v>154</v>
      </c>
      <c r="F57" s="134">
        <v>115</v>
      </c>
      <c r="G57" s="122">
        <v>469</v>
      </c>
      <c r="I57" s="134">
        <v>19</v>
      </c>
      <c r="J57" s="134">
        <v>42</v>
      </c>
      <c r="K57" s="134">
        <v>32</v>
      </c>
      <c r="L57" s="122">
        <v>93</v>
      </c>
    </row>
    <row r="58" spans="3:12" ht="13.5">
      <c r="C58" s="42" t="s">
        <v>55</v>
      </c>
      <c r="D58" s="134">
        <v>233</v>
      </c>
      <c r="E58" s="134">
        <v>114</v>
      </c>
      <c r="F58" s="134">
        <v>111</v>
      </c>
      <c r="G58" s="122">
        <v>458</v>
      </c>
      <c r="I58" s="134">
        <v>9</v>
      </c>
      <c r="J58" s="134">
        <v>12</v>
      </c>
      <c r="K58" s="134">
        <v>10</v>
      </c>
      <c r="L58" s="122">
        <v>31</v>
      </c>
    </row>
    <row r="59" spans="3:12" ht="13.5">
      <c r="C59" s="42" t="s">
        <v>56</v>
      </c>
      <c r="D59" s="134">
        <v>259</v>
      </c>
      <c r="E59" s="134">
        <v>100</v>
      </c>
      <c r="F59" s="134">
        <v>96</v>
      </c>
      <c r="G59" s="122">
        <v>455</v>
      </c>
      <c r="I59" s="134">
        <v>26</v>
      </c>
      <c r="J59" s="134">
        <v>1</v>
      </c>
      <c r="K59" s="134">
        <v>8</v>
      </c>
      <c r="L59" s="122">
        <v>35</v>
      </c>
    </row>
    <row r="60" spans="1:12" ht="14.25" thickBot="1">
      <c r="A60" s="88"/>
      <c r="B60" s="88"/>
      <c r="C60" s="88" t="s">
        <v>61</v>
      </c>
      <c r="D60" s="135">
        <v>0</v>
      </c>
      <c r="E60" s="135">
        <v>0</v>
      </c>
      <c r="F60" s="135">
        <v>0</v>
      </c>
      <c r="G60" s="133">
        <v>0</v>
      </c>
      <c r="H60" s="133"/>
      <c r="I60" s="135">
        <v>0</v>
      </c>
      <c r="J60" s="135">
        <v>0</v>
      </c>
      <c r="K60" s="135">
        <v>0</v>
      </c>
      <c r="L60" s="133">
        <v>0</v>
      </c>
    </row>
    <row r="61" ht="14.25" thickTop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selection activeCell="S48" sqref="S48"/>
    </sheetView>
  </sheetViews>
  <sheetFormatPr defaultColWidth="8.796875" defaultRowHeight="14.25"/>
  <cols>
    <col min="1" max="1" width="12" style="42" customWidth="1"/>
    <col min="2" max="2" width="4.19921875" style="136" customWidth="1"/>
    <col min="3" max="3" width="9.69921875" style="42" customWidth="1"/>
    <col min="4" max="4" width="0.4921875" style="42" customWidth="1"/>
    <col min="5" max="6" width="10.5" style="42" customWidth="1"/>
    <col min="7" max="7" width="1.59765625" style="42" customWidth="1"/>
    <col min="8" max="8" width="5.59765625" style="137" customWidth="1"/>
    <col min="9" max="9" width="2.8984375" style="137" customWidth="1"/>
    <col min="10" max="10" width="4.5" style="137" customWidth="1"/>
    <col min="11" max="11" width="0.203125" style="42" customWidth="1"/>
    <col min="12" max="13" width="10.5" style="42" customWidth="1"/>
    <col min="14" max="14" width="1.59765625" style="42" customWidth="1"/>
    <col min="15" max="15" width="5.59765625" style="42" customWidth="1"/>
    <col min="16" max="16" width="3.09765625" style="42" customWidth="1"/>
    <col min="17" max="17" width="9" style="139" customWidth="1"/>
    <col min="18" max="16384" width="9" style="42" customWidth="1"/>
  </cols>
  <sheetData>
    <row r="1" spans="1:14" ht="13.5">
      <c r="A1" s="42" t="s">
        <v>151</v>
      </c>
      <c r="I1" s="138"/>
      <c r="L1" s="76"/>
      <c r="N1" s="76"/>
    </row>
    <row r="2" spans="9:16" ht="14.25" thickBot="1">
      <c r="I2" s="138"/>
      <c r="L2" s="76"/>
      <c r="N2" s="76"/>
      <c r="P2" s="76"/>
    </row>
    <row r="3" spans="1:16" ht="15.75" customHeight="1" thickBot="1" thickTop="1">
      <c r="A3" s="123"/>
      <c r="B3" s="140"/>
      <c r="C3" s="123"/>
      <c r="D3" s="123"/>
      <c r="E3" s="141" t="s">
        <v>126</v>
      </c>
      <c r="F3" s="141"/>
      <c r="G3" s="141"/>
      <c r="H3" s="141"/>
      <c r="I3" s="141"/>
      <c r="J3" s="142"/>
      <c r="K3" s="123"/>
      <c r="L3" s="141" t="s">
        <v>132</v>
      </c>
      <c r="M3" s="141"/>
      <c r="N3" s="141"/>
      <c r="O3" s="141"/>
      <c r="P3" s="141"/>
    </row>
    <row r="4" spans="1:16" s="76" customFormat="1" ht="15.75" customHeight="1" thickBot="1">
      <c r="A4" s="126" t="s">
        <v>152</v>
      </c>
      <c r="B4" s="143" t="s">
        <v>65</v>
      </c>
      <c r="C4" s="126"/>
      <c r="D4" s="126" t="s">
        <v>153</v>
      </c>
      <c r="E4" s="126" t="s">
        <v>154</v>
      </c>
      <c r="F4" s="144" t="s">
        <v>155</v>
      </c>
      <c r="G4" s="144"/>
      <c r="H4" s="144"/>
      <c r="I4" s="144"/>
      <c r="J4" s="145"/>
      <c r="K4" s="126" t="s">
        <v>153</v>
      </c>
      <c r="L4" s="126" t="s">
        <v>154</v>
      </c>
      <c r="M4" s="144" t="s">
        <v>155</v>
      </c>
      <c r="N4" s="144"/>
      <c r="O4" s="144"/>
      <c r="P4" s="144"/>
    </row>
    <row r="5" spans="1:16" ht="15.75" customHeight="1" thickBot="1" thickTop="1">
      <c r="A5" s="128" t="s">
        <v>66</v>
      </c>
      <c r="B5" s="146">
        <v>1</v>
      </c>
      <c r="C5" s="128" t="s">
        <v>66</v>
      </c>
      <c r="D5" s="147">
        <v>30</v>
      </c>
      <c r="E5" s="148">
        <v>1</v>
      </c>
      <c r="F5" s="149">
        <f aca="true" t="shared" si="0" ref="F5:F36">D5+E5</f>
        <v>31</v>
      </c>
      <c r="G5" s="150" t="s">
        <v>58</v>
      </c>
      <c r="H5" s="151">
        <f>F5/F59*100</f>
        <v>0.773067331670823</v>
      </c>
      <c r="I5" s="150" t="s">
        <v>156</v>
      </c>
      <c r="J5" s="150"/>
      <c r="K5" s="152">
        <v>30</v>
      </c>
      <c r="L5" s="148">
        <v>0</v>
      </c>
      <c r="M5" s="149">
        <f aca="true" t="shared" si="1" ref="M5:M36">SUM(K5:L5)</f>
        <v>30</v>
      </c>
      <c r="N5" s="150" t="s">
        <v>58</v>
      </c>
      <c r="O5" s="151">
        <f>M5/M59*100</f>
        <v>1.529051987767584</v>
      </c>
      <c r="P5" s="150" t="s">
        <v>156</v>
      </c>
    </row>
    <row r="6" spans="1:17" ht="15.75" customHeight="1">
      <c r="A6" s="42" t="s">
        <v>157</v>
      </c>
      <c r="B6" s="136">
        <v>2</v>
      </c>
      <c r="C6" s="42" t="s">
        <v>67</v>
      </c>
      <c r="D6" s="153">
        <v>6</v>
      </c>
      <c r="E6" s="154">
        <v>1</v>
      </c>
      <c r="F6" s="155">
        <f t="shared" si="0"/>
        <v>7</v>
      </c>
      <c r="G6" s="156" t="s">
        <v>58</v>
      </c>
      <c r="H6" s="157">
        <f>F6/F59*100</f>
        <v>0.1745635910224439</v>
      </c>
      <c r="I6" s="156" t="s">
        <v>156</v>
      </c>
      <c r="J6" s="158"/>
      <c r="K6" s="159">
        <v>7</v>
      </c>
      <c r="L6" s="154">
        <v>0</v>
      </c>
      <c r="M6" s="155">
        <f t="shared" si="1"/>
        <v>7</v>
      </c>
      <c r="N6" s="156" t="s">
        <v>58</v>
      </c>
      <c r="O6" s="157">
        <f>M6/M59*100</f>
        <v>0.3567787971457696</v>
      </c>
      <c r="P6" s="156" t="s">
        <v>156</v>
      </c>
      <c r="Q6" s="160"/>
    </row>
    <row r="7" spans="2:17" ht="15.75" customHeight="1">
      <c r="B7" s="136">
        <v>3</v>
      </c>
      <c r="C7" s="42" t="s">
        <v>68</v>
      </c>
      <c r="D7" s="153">
        <v>5</v>
      </c>
      <c r="E7" s="154">
        <v>0</v>
      </c>
      <c r="F7" s="155">
        <f t="shared" si="0"/>
        <v>5</v>
      </c>
      <c r="G7" s="156" t="s">
        <v>58</v>
      </c>
      <c r="H7" s="157">
        <f>F7/F59*100</f>
        <v>0.12468827930174563</v>
      </c>
      <c r="I7" s="156" t="s">
        <v>156</v>
      </c>
      <c r="J7" s="158"/>
      <c r="K7" s="159">
        <v>7</v>
      </c>
      <c r="L7" s="154">
        <v>0</v>
      </c>
      <c r="M7" s="155">
        <f t="shared" si="1"/>
        <v>7</v>
      </c>
      <c r="N7" s="156" t="s">
        <v>58</v>
      </c>
      <c r="O7" s="157">
        <f>M7/M59*100</f>
        <v>0.3567787971457696</v>
      </c>
      <c r="P7" s="156" t="s">
        <v>156</v>
      </c>
      <c r="Q7" s="160"/>
    </row>
    <row r="8" spans="2:17" ht="15.75" customHeight="1">
      <c r="B8" s="136">
        <v>4</v>
      </c>
      <c r="C8" s="42" t="s">
        <v>69</v>
      </c>
      <c r="D8" s="153">
        <v>16</v>
      </c>
      <c r="E8" s="154">
        <v>0</v>
      </c>
      <c r="F8" s="155">
        <f t="shared" si="0"/>
        <v>16</v>
      </c>
      <c r="G8" s="156" t="s">
        <v>58</v>
      </c>
      <c r="H8" s="157">
        <f>F8/F59*100</f>
        <v>0.399002493765586</v>
      </c>
      <c r="I8" s="156" t="s">
        <v>156</v>
      </c>
      <c r="J8" s="158"/>
      <c r="K8" s="159">
        <v>15</v>
      </c>
      <c r="L8" s="154">
        <v>0</v>
      </c>
      <c r="M8" s="155">
        <f t="shared" si="1"/>
        <v>15</v>
      </c>
      <c r="N8" s="156" t="s">
        <v>58</v>
      </c>
      <c r="O8" s="157">
        <f>M8/M59*100</f>
        <v>0.764525993883792</v>
      </c>
      <c r="P8" s="156" t="s">
        <v>156</v>
      </c>
      <c r="Q8" s="160"/>
    </row>
    <row r="9" spans="2:17" ht="15.75" customHeight="1">
      <c r="B9" s="136">
        <v>5</v>
      </c>
      <c r="C9" s="42" t="s">
        <v>70</v>
      </c>
      <c r="D9" s="153">
        <v>4</v>
      </c>
      <c r="E9" s="154">
        <v>2</v>
      </c>
      <c r="F9" s="155">
        <f t="shared" si="0"/>
        <v>6</v>
      </c>
      <c r="G9" s="156" t="s">
        <v>58</v>
      </c>
      <c r="H9" s="157">
        <f>F9/F59*100</f>
        <v>0.14962593516209477</v>
      </c>
      <c r="I9" s="156" t="s">
        <v>156</v>
      </c>
      <c r="J9" s="158"/>
      <c r="K9" s="159">
        <v>4</v>
      </c>
      <c r="L9" s="154">
        <v>0</v>
      </c>
      <c r="M9" s="155">
        <f t="shared" si="1"/>
        <v>4</v>
      </c>
      <c r="N9" s="156" t="s">
        <v>58</v>
      </c>
      <c r="O9" s="157">
        <f>M9/M59*100</f>
        <v>0.20387359836901123</v>
      </c>
      <c r="P9" s="156" t="s">
        <v>156</v>
      </c>
      <c r="Q9" s="160"/>
    </row>
    <row r="10" spans="2:17" ht="15.75" customHeight="1">
      <c r="B10" s="136">
        <v>6</v>
      </c>
      <c r="C10" s="42" t="s">
        <v>71</v>
      </c>
      <c r="D10" s="153">
        <v>5</v>
      </c>
      <c r="E10" s="154">
        <v>0</v>
      </c>
      <c r="F10" s="155">
        <f t="shared" si="0"/>
        <v>5</v>
      </c>
      <c r="G10" s="156" t="s">
        <v>58</v>
      </c>
      <c r="H10" s="157">
        <f>F10/F59*100</f>
        <v>0.12468827930174563</v>
      </c>
      <c r="I10" s="156" t="s">
        <v>156</v>
      </c>
      <c r="J10" s="158"/>
      <c r="K10" s="159">
        <v>6</v>
      </c>
      <c r="L10" s="154">
        <v>0</v>
      </c>
      <c r="M10" s="155">
        <f t="shared" si="1"/>
        <v>6</v>
      </c>
      <c r="N10" s="156" t="s">
        <v>58</v>
      </c>
      <c r="O10" s="157">
        <f>M10/M59*100</f>
        <v>0.3058103975535168</v>
      </c>
      <c r="P10" s="156" t="s">
        <v>156</v>
      </c>
      <c r="Q10" s="160"/>
    </row>
    <row r="11" spans="2:17" ht="15.75" customHeight="1">
      <c r="B11" s="136">
        <v>7</v>
      </c>
      <c r="C11" s="42" t="s">
        <v>72</v>
      </c>
      <c r="D11" s="153">
        <v>19</v>
      </c>
      <c r="E11" s="154">
        <v>3</v>
      </c>
      <c r="F11" s="155">
        <f t="shared" si="0"/>
        <v>22</v>
      </c>
      <c r="G11" s="156" t="s">
        <v>58</v>
      </c>
      <c r="H11" s="157">
        <f>F11/F59*100</f>
        <v>0.5486284289276808</v>
      </c>
      <c r="I11" s="156" t="s">
        <v>156</v>
      </c>
      <c r="J11" s="158"/>
      <c r="K11" s="159">
        <v>10</v>
      </c>
      <c r="L11" s="154">
        <v>0</v>
      </c>
      <c r="M11" s="155">
        <f t="shared" si="1"/>
        <v>10</v>
      </c>
      <c r="N11" s="156" t="s">
        <v>58</v>
      </c>
      <c r="O11" s="157">
        <f>M11/M59*100</f>
        <v>0.509683995922528</v>
      </c>
      <c r="P11" s="156" t="s">
        <v>156</v>
      </c>
      <c r="Q11" s="160"/>
    </row>
    <row r="12" spans="3:17" ht="15.75" customHeight="1" thickBot="1">
      <c r="C12" s="161" t="s">
        <v>158</v>
      </c>
      <c r="D12" s="162">
        <v>55</v>
      </c>
      <c r="E12" s="163">
        <f>SUM(E6:E11)</f>
        <v>6</v>
      </c>
      <c r="F12" s="163">
        <f t="shared" si="0"/>
        <v>61</v>
      </c>
      <c r="G12" s="163" t="s">
        <v>58</v>
      </c>
      <c r="H12" s="164">
        <f>F12/F59*100</f>
        <v>1.5211970074812968</v>
      </c>
      <c r="I12" s="163" t="s">
        <v>156</v>
      </c>
      <c r="J12" s="163"/>
      <c r="K12" s="163">
        <v>49</v>
      </c>
      <c r="L12" s="163">
        <f>SUM(L6:L11)</f>
        <v>0</v>
      </c>
      <c r="M12" s="163">
        <f t="shared" si="1"/>
        <v>49</v>
      </c>
      <c r="N12" s="165" t="s">
        <v>58</v>
      </c>
      <c r="O12" s="166">
        <f>M12/M59*100</f>
        <v>2.4974515800203876</v>
      </c>
      <c r="P12" s="165" t="s">
        <v>156</v>
      </c>
      <c r="Q12" s="160"/>
    </row>
    <row r="13" spans="1:17" ht="15.75" customHeight="1">
      <c r="A13" s="73" t="s">
        <v>159</v>
      </c>
      <c r="B13" s="167">
        <v>8</v>
      </c>
      <c r="C13" s="73" t="s">
        <v>73</v>
      </c>
      <c r="D13" s="168">
        <v>334</v>
      </c>
      <c r="E13" s="169">
        <v>2</v>
      </c>
      <c r="F13" s="170">
        <f t="shared" si="0"/>
        <v>336</v>
      </c>
      <c r="G13" s="156" t="s">
        <v>58</v>
      </c>
      <c r="H13" s="171">
        <f>F13/F59*100</f>
        <v>8.379052369077307</v>
      </c>
      <c r="I13" s="156" t="s">
        <v>156</v>
      </c>
      <c r="J13" s="156"/>
      <c r="K13" s="172">
        <v>140</v>
      </c>
      <c r="L13" s="154">
        <v>4</v>
      </c>
      <c r="M13" s="170">
        <f t="shared" si="1"/>
        <v>144</v>
      </c>
      <c r="N13" s="156" t="s">
        <v>58</v>
      </c>
      <c r="O13" s="171">
        <f>M13/M59*100</f>
        <v>7.339449541284404</v>
      </c>
      <c r="P13" s="156" t="s">
        <v>156</v>
      </c>
      <c r="Q13" s="160"/>
    </row>
    <row r="14" spans="2:17" ht="15.75" customHeight="1">
      <c r="B14" s="173">
        <v>9</v>
      </c>
      <c r="C14" s="42" t="s">
        <v>74</v>
      </c>
      <c r="D14" s="153">
        <v>87</v>
      </c>
      <c r="E14" s="154">
        <v>4</v>
      </c>
      <c r="F14" s="155">
        <f t="shared" si="0"/>
        <v>91</v>
      </c>
      <c r="G14" s="156" t="s">
        <v>58</v>
      </c>
      <c r="H14" s="157">
        <f>F14/F59*100</f>
        <v>2.2693266832917707</v>
      </c>
      <c r="I14" s="156" t="s">
        <v>156</v>
      </c>
      <c r="J14" s="158"/>
      <c r="K14" s="159">
        <v>64</v>
      </c>
      <c r="L14" s="154">
        <v>2</v>
      </c>
      <c r="M14" s="155">
        <f t="shared" si="1"/>
        <v>66</v>
      </c>
      <c r="N14" s="156" t="s">
        <v>58</v>
      </c>
      <c r="O14" s="157">
        <f>M14/M59*100</f>
        <v>3.3639143730886847</v>
      </c>
      <c r="P14" s="156" t="s">
        <v>156</v>
      </c>
      <c r="Q14" s="160"/>
    </row>
    <row r="15" spans="2:17" ht="15.75" customHeight="1">
      <c r="B15" s="173">
        <v>10</v>
      </c>
      <c r="C15" s="42" t="s">
        <v>75</v>
      </c>
      <c r="D15" s="153">
        <v>66</v>
      </c>
      <c r="E15" s="154">
        <v>0</v>
      </c>
      <c r="F15" s="155">
        <f t="shared" si="0"/>
        <v>66</v>
      </c>
      <c r="G15" s="156" t="s">
        <v>58</v>
      </c>
      <c r="H15" s="157">
        <f>F15/F59*100</f>
        <v>1.6458852867830425</v>
      </c>
      <c r="I15" s="156" t="s">
        <v>156</v>
      </c>
      <c r="J15" s="158"/>
      <c r="K15" s="159">
        <v>41</v>
      </c>
      <c r="L15" s="154">
        <v>3</v>
      </c>
      <c r="M15" s="155">
        <f t="shared" si="1"/>
        <v>44</v>
      </c>
      <c r="N15" s="156" t="s">
        <v>58</v>
      </c>
      <c r="O15" s="157">
        <f>M15/M59*100</f>
        <v>2.2426095820591234</v>
      </c>
      <c r="P15" s="156" t="s">
        <v>156</v>
      </c>
      <c r="Q15" s="160"/>
    </row>
    <row r="16" spans="2:16" ht="15.75" customHeight="1">
      <c r="B16" s="173">
        <v>11</v>
      </c>
      <c r="C16" s="42" t="s">
        <v>76</v>
      </c>
      <c r="D16" s="153">
        <v>176</v>
      </c>
      <c r="E16" s="154">
        <v>0</v>
      </c>
      <c r="F16" s="155">
        <f t="shared" si="0"/>
        <v>176</v>
      </c>
      <c r="G16" s="156" t="s">
        <v>58</v>
      </c>
      <c r="H16" s="157">
        <f>F16/F59*100</f>
        <v>4.389027431421447</v>
      </c>
      <c r="I16" s="156" t="s">
        <v>156</v>
      </c>
      <c r="J16" s="158"/>
      <c r="K16" s="159">
        <v>105</v>
      </c>
      <c r="L16" s="154">
        <v>1</v>
      </c>
      <c r="M16" s="155">
        <f t="shared" si="1"/>
        <v>106</v>
      </c>
      <c r="N16" s="156" t="s">
        <v>58</v>
      </c>
      <c r="O16" s="157">
        <f>M16/M59*100</f>
        <v>5.402650356778797</v>
      </c>
      <c r="P16" s="156" t="s">
        <v>156</v>
      </c>
    </row>
    <row r="17" spans="2:16" ht="15.75" customHeight="1">
      <c r="B17" s="173">
        <v>12</v>
      </c>
      <c r="C17" s="42" t="s">
        <v>77</v>
      </c>
      <c r="D17" s="153">
        <v>298</v>
      </c>
      <c r="E17" s="154">
        <v>3</v>
      </c>
      <c r="F17" s="155">
        <f t="shared" si="0"/>
        <v>301</v>
      </c>
      <c r="G17" s="156" t="s">
        <v>58</v>
      </c>
      <c r="H17" s="157">
        <f>F17/F59*100</f>
        <v>7.506234413965088</v>
      </c>
      <c r="I17" s="156" t="s">
        <v>156</v>
      </c>
      <c r="J17" s="158"/>
      <c r="K17" s="159">
        <v>168</v>
      </c>
      <c r="L17" s="154">
        <v>7</v>
      </c>
      <c r="M17" s="155">
        <f t="shared" si="1"/>
        <v>175</v>
      </c>
      <c r="N17" s="156" t="s">
        <v>58</v>
      </c>
      <c r="O17" s="157">
        <f>M17/M59*100</f>
        <v>8.91946992864424</v>
      </c>
      <c r="P17" s="156" t="s">
        <v>156</v>
      </c>
    </row>
    <row r="18" spans="2:16" ht="15.75" customHeight="1">
      <c r="B18" s="173">
        <v>13</v>
      </c>
      <c r="C18" s="42" t="s">
        <v>78</v>
      </c>
      <c r="D18" s="153">
        <v>1415</v>
      </c>
      <c r="E18" s="154">
        <v>64</v>
      </c>
      <c r="F18" s="155">
        <f t="shared" si="0"/>
        <v>1479</v>
      </c>
      <c r="G18" s="156" t="s">
        <v>58</v>
      </c>
      <c r="H18" s="157">
        <f>F18/F59*100</f>
        <v>36.882793017456365</v>
      </c>
      <c r="I18" s="156" t="s">
        <v>156</v>
      </c>
      <c r="J18" s="158"/>
      <c r="K18" s="159">
        <v>594</v>
      </c>
      <c r="L18" s="154">
        <v>20</v>
      </c>
      <c r="M18" s="155">
        <f t="shared" si="1"/>
        <v>614</v>
      </c>
      <c r="N18" s="156" t="s">
        <v>58</v>
      </c>
      <c r="O18" s="157">
        <f>M18/M59*100</f>
        <v>31.294597349643222</v>
      </c>
      <c r="P18" s="156" t="s">
        <v>156</v>
      </c>
    </row>
    <row r="19" spans="2:16" ht="15.75" customHeight="1">
      <c r="B19" s="173">
        <v>14</v>
      </c>
      <c r="C19" s="42" t="s">
        <v>79</v>
      </c>
      <c r="D19" s="153">
        <v>326</v>
      </c>
      <c r="E19" s="154">
        <v>12</v>
      </c>
      <c r="F19" s="155">
        <f t="shared" si="0"/>
        <v>338</v>
      </c>
      <c r="G19" s="156" t="s">
        <v>58</v>
      </c>
      <c r="H19" s="157">
        <f>F19/F59*100</f>
        <v>8.428927680798006</v>
      </c>
      <c r="I19" s="156" t="s">
        <v>156</v>
      </c>
      <c r="J19" s="158"/>
      <c r="K19" s="159">
        <v>162</v>
      </c>
      <c r="L19" s="154">
        <v>8</v>
      </c>
      <c r="M19" s="155">
        <f t="shared" si="1"/>
        <v>170</v>
      </c>
      <c r="N19" s="156" t="s">
        <v>58</v>
      </c>
      <c r="O19" s="157">
        <f>M19/M59*100</f>
        <v>8.664627930682975</v>
      </c>
      <c r="P19" s="156" t="s">
        <v>156</v>
      </c>
    </row>
    <row r="20" spans="2:16" ht="15.75" customHeight="1">
      <c r="B20" s="173">
        <v>15</v>
      </c>
      <c r="C20" s="42" t="s">
        <v>80</v>
      </c>
      <c r="D20" s="153">
        <v>40</v>
      </c>
      <c r="E20" s="154">
        <v>0</v>
      </c>
      <c r="F20" s="155">
        <f t="shared" si="0"/>
        <v>40</v>
      </c>
      <c r="G20" s="156" t="s">
        <v>58</v>
      </c>
      <c r="H20" s="157">
        <f>F20/F59*100</f>
        <v>0.997506234413965</v>
      </c>
      <c r="I20" s="156" t="s">
        <v>156</v>
      </c>
      <c r="J20" s="158"/>
      <c r="K20" s="159">
        <v>22</v>
      </c>
      <c r="L20" s="154">
        <v>0</v>
      </c>
      <c r="M20" s="155">
        <f t="shared" si="1"/>
        <v>22</v>
      </c>
      <c r="N20" s="156" t="s">
        <v>58</v>
      </c>
      <c r="O20" s="157">
        <f>M20/M59*100</f>
        <v>1.1213047910295617</v>
      </c>
      <c r="P20" s="156" t="s">
        <v>156</v>
      </c>
    </row>
    <row r="21" spans="2:16" ht="15.75" customHeight="1">
      <c r="B21" s="173">
        <v>16</v>
      </c>
      <c r="C21" s="42" t="s">
        <v>81</v>
      </c>
      <c r="D21" s="153">
        <v>54</v>
      </c>
      <c r="E21" s="154">
        <v>0</v>
      </c>
      <c r="F21" s="155">
        <f t="shared" si="0"/>
        <v>54</v>
      </c>
      <c r="G21" s="156" t="s">
        <v>58</v>
      </c>
      <c r="H21" s="157">
        <f>F21/F59*100</f>
        <v>1.346633416458853</v>
      </c>
      <c r="I21" s="156" t="s">
        <v>156</v>
      </c>
      <c r="J21" s="158"/>
      <c r="K21" s="159">
        <v>16</v>
      </c>
      <c r="L21" s="154">
        <v>1</v>
      </c>
      <c r="M21" s="155">
        <f t="shared" si="1"/>
        <v>17</v>
      </c>
      <c r="N21" s="156" t="s">
        <v>58</v>
      </c>
      <c r="O21" s="157">
        <f>M21/M59*100</f>
        <v>0.8664627930682977</v>
      </c>
      <c r="P21" s="156" t="s">
        <v>156</v>
      </c>
    </row>
    <row r="22" spans="2:16" ht="15.75" customHeight="1">
      <c r="B22" s="173">
        <v>17</v>
      </c>
      <c r="C22" s="42" t="s">
        <v>82</v>
      </c>
      <c r="D22" s="153">
        <v>169</v>
      </c>
      <c r="E22" s="154">
        <v>3</v>
      </c>
      <c r="F22" s="155">
        <f t="shared" si="0"/>
        <v>172</v>
      </c>
      <c r="G22" s="156" t="s">
        <v>58</v>
      </c>
      <c r="H22" s="157">
        <f>F22/F59*100</f>
        <v>4.28927680798005</v>
      </c>
      <c r="I22" s="156" t="s">
        <v>156</v>
      </c>
      <c r="J22" s="158"/>
      <c r="K22" s="159">
        <v>56</v>
      </c>
      <c r="L22" s="154">
        <v>0</v>
      </c>
      <c r="M22" s="155">
        <f t="shared" si="1"/>
        <v>56</v>
      </c>
      <c r="N22" s="156" t="s">
        <v>58</v>
      </c>
      <c r="O22" s="157">
        <f>M22/M59*100</f>
        <v>2.854230377166157</v>
      </c>
      <c r="P22" s="156" t="s">
        <v>156</v>
      </c>
    </row>
    <row r="23" spans="3:16" ht="15.75" customHeight="1" thickBot="1">
      <c r="C23" s="174" t="s">
        <v>158</v>
      </c>
      <c r="D23" s="175">
        <v>2965</v>
      </c>
      <c r="E23" s="176">
        <f>SUM(E13:E22)</f>
        <v>88</v>
      </c>
      <c r="F23" s="163">
        <f t="shared" si="0"/>
        <v>3053</v>
      </c>
      <c r="G23" s="163" t="s">
        <v>58</v>
      </c>
      <c r="H23" s="164">
        <f>F23/F59*100</f>
        <v>76.13466334164588</v>
      </c>
      <c r="I23" s="163" t="s">
        <v>156</v>
      </c>
      <c r="J23" s="163"/>
      <c r="K23" s="163">
        <v>1368</v>
      </c>
      <c r="L23" s="163">
        <f>SUM(L13:L22)</f>
        <v>46</v>
      </c>
      <c r="M23" s="163">
        <f t="shared" si="1"/>
        <v>1414</v>
      </c>
      <c r="N23" s="165" t="s">
        <v>58</v>
      </c>
      <c r="O23" s="166">
        <f>M23/M59*100</f>
        <v>72.06931702344546</v>
      </c>
      <c r="P23" s="165" t="s">
        <v>156</v>
      </c>
    </row>
    <row r="24" spans="1:16" ht="15.75" customHeight="1">
      <c r="A24" s="73" t="s">
        <v>160</v>
      </c>
      <c r="B24" s="167">
        <v>18</v>
      </c>
      <c r="C24" s="73" t="s">
        <v>83</v>
      </c>
      <c r="D24" s="168">
        <v>10</v>
      </c>
      <c r="E24" s="169">
        <v>0</v>
      </c>
      <c r="F24" s="170">
        <f t="shared" si="0"/>
        <v>10</v>
      </c>
      <c r="G24" s="156" t="s">
        <v>58</v>
      </c>
      <c r="H24" s="171">
        <f>F24/F59*100</f>
        <v>0.24937655860349126</v>
      </c>
      <c r="I24" s="156" t="s">
        <v>156</v>
      </c>
      <c r="J24" s="156"/>
      <c r="K24" s="172">
        <v>6</v>
      </c>
      <c r="L24" s="154">
        <v>0</v>
      </c>
      <c r="M24" s="170">
        <f t="shared" si="1"/>
        <v>6</v>
      </c>
      <c r="N24" s="156" t="s">
        <v>58</v>
      </c>
      <c r="O24" s="171">
        <f>M24/M59*100</f>
        <v>0.3058103975535168</v>
      </c>
      <c r="P24" s="156" t="s">
        <v>156</v>
      </c>
    </row>
    <row r="25" spans="2:16" ht="15.75" customHeight="1">
      <c r="B25" s="136">
        <v>19</v>
      </c>
      <c r="C25" s="42" t="s">
        <v>84</v>
      </c>
      <c r="D25" s="153">
        <v>3</v>
      </c>
      <c r="E25" s="154">
        <v>1</v>
      </c>
      <c r="F25" s="155">
        <f t="shared" si="0"/>
        <v>4</v>
      </c>
      <c r="G25" s="156" t="s">
        <v>58</v>
      </c>
      <c r="H25" s="157">
        <f>F25/F59*100</f>
        <v>0.0997506234413965</v>
      </c>
      <c r="I25" s="156" t="s">
        <v>156</v>
      </c>
      <c r="J25" s="158"/>
      <c r="K25" s="159">
        <v>4</v>
      </c>
      <c r="L25" s="154">
        <v>0</v>
      </c>
      <c r="M25" s="155">
        <f t="shared" si="1"/>
        <v>4</v>
      </c>
      <c r="N25" s="156" t="s">
        <v>58</v>
      </c>
      <c r="O25" s="157">
        <f>M25/M59*100</f>
        <v>0.20387359836901123</v>
      </c>
      <c r="P25" s="156" t="s">
        <v>156</v>
      </c>
    </row>
    <row r="26" spans="2:16" ht="15.75" customHeight="1">
      <c r="B26" s="136">
        <v>20</v>
      </c>
      <c r="C26" s="42" t="s">
        <v>85</v>
      </c>
      <c r="D26" s="153">
        <v>15</v>
      </c>
      <c r="E26" s="154">
        <v>0</v>
      </c>
      <c r="F26" s="155">
        <f t="shared" si="0"/>
        <v>15</v>
      </c>
      <c r="G26" s="156" t="s">
        <v>58</v>
      </c>
      <c r="H26" s="157">
        <f>F26/F59*100</f>
        <v>0.3740648379052369</v>
      </c>
      <c r="I26" s="156" t="s">
        <v>156</v>
      </c>
      <c r="J26" s="158"/>
      <c r="K26" s="159">
        <v>8</v>
      </c>
      <c r="L26" s="154">
        <v>0</v>
      </c>
      <c r="M26" s="155">
        <f t="shared" si="1"/>
        <v>8</v>
      </c>
      <c r="N26" s="156" t="s">
        <v>58</v>
      </c>
      <c r="O26" s="157">
        <f>M26/M59*100</f>
        <v>0.40774719673802245</v>
      </c>
      <c r="P26" s="156" t="s">
        <v>156</v>
      </c>
    </row>
    <row r="27" spans="3:16" ht="15.75" customHeight="1" thickBot="1">
      <c r="C27" s="174" t="s">
        <v>158</v>
      </c>
      <c r="D27" s="175">
        <v>28</v>
      </c>
      <c r="E27" s="176">
        <f>SUM(E24:E26)</f>
        <v>1</v>
      </c>
      <c r="F27" s="163">
        <f t="shared" si="0"/>
        <v>29</v>
      </c>
      <c r="G27" s="163" t="s">
        <v>58</v>
      </c>
      <c r="H27" s="164">
        <f>F27/F59*100</f>
        <v>0.7231920199501247</v>
      </c>
      <c r="I27" s="163" t="s">
        <v>156</v>
      </c>
      <c r="J27" s="163"/>
      <c r="K27" s="163">
        <v>18</v>
      </c>
      <c r="L27" s="163">
        <f>SUM(L24:L26)</f>
        <v>0</v>
      </c>
      <c r="M27" s="163">
        <f t="shared" si="1"/>
        <v>18</v>
      </c>
      <c r="N27" s="165" t="s">
        <v>58</v>
      </c>
      <c r="O27" s="166">
        <f>M27/M59*100</f>
        <v>0.9174311926605505</v>
      </c>
      <c r="P27" s="165" t="s">
        <v>156</v>
      </c>
    </row>
    <row r="28" spans="1:16" ht="15.75" customHeight="1">
      <c r="A28" s="73" t="s">
        <v>161</v>
      </c>
      <c r="B28" s="167">
        <v>21</v>
      </c>
      <c r="C28" s="73" t="s">
        <v>86</v>
      </c>
      <c r="D28" s="168">
        <v>20</v>
      </c>
      <c r="E28" s="169">
        <v>0</v>
      </c>
      <c r="F28" s="170">
        <f t="shared" si="0"/>
        <v>20</v>
      </c>
      <c r="G28" s="156" t="s">
        <v>58</v>
      </c>
      <c r="H28" s="171">
        <f>F28/F59*100</f>
        <v>0.4987531172069825</v>
      </c>
      <c r="I28" s="156" t="s">
        <v>156</v>
      </c>
      <c r="J28" s="156"/>
      <c r="K28" s="172">
        <v>22</v>
      </c>
      <c r="L28" s="154">
        <v>0</v>
      </c>
      <c r="M28" s="170">
        <f t="shared" si="1"/>
        <v>22</v>
      </c>
      <c r="N28" s="156" t="s">
        <v>58</v>
      </c>
      <c r="O28" s="171">
        <f>M28/M59*100</f>
        <v>1.1213047910295617</v>
      </c>
      <c r="P28" s="156" t="s">
        <v>156</v>
      </c>
    </row>
    <row r="29" spans="2:16" ht="15.75" customHeight="1">
      <c r="B29" s="136">
        <v>22</v>
      </c>
      <c r="C29" s="42" t="s">
        <v>87</v>
      </c>
      <c r="D29" s="153">
        <v>89</v>
      </c>
      <c r="E29" s="154">
        <v>4</v>
      </c>
      <c r="F29" s="155">
        <f t="shared" si="0"/>
        <v>93</v>
      </c>
      <c r="G29" s="156" t="s">
        <v>58</v>
      </c>
      <c r="H29" s="157">
        <f>F29/F59*100</f>
        <v>2.319201995012469</v>
      </c>
      <c r="I29" s="156" t="s">
        <v>156</v>
      </c>
      <c r="J29" s="158"/>
      <c r="K29" s="159">
        <v>57</v>
      </c>
      <c r="L29" s="154">
        <v>3</v>
      </c>
      <c r="M29" s="155">
        <f t="shared" si="1"/>
        <v>60</v>
      </c>
      <c r="N29" s="156" t="s">
        <v>58</v>
      </c>
      <c r="O29" s="157">
        <f>M29/M59*100</f>
        <v>3.058103975535168</v>
      </c>
      <c r="P29" s="156" t="s">
        <v>156</v>
      </c>
    </row>
    <row r="30" spans="2:16" ht="15.75" customHeight="1">
      <c r="B30" s="136">
        <v>23</v>
      </c>
      <c r="C30" s="42" t="s">
        <v>88</v>
      </c>
      <c r="D30" s="153">
        <v>122</v>
      </c>
      <c r="E30" s="154">
        <v>4</v>
      </c>
      <c r="F30" s="155">
        <f t="shared" si="0"/>
        <v>126</v>
      </c>
      <c r="G30" s="156" t="s">
        <v>58</v>
      </c>
      <c r="H30" s="157">
        <f>F30/F59*100</f>
        <v>3.14214463840399</v>
      </c>
      <c r="I30" s="156" t="s">
        <v>156</v>
      </c>
      <c r="J30" s="158"/>
      <c r="K30" s="159">
        <v>64</v>
      </c>
      <c r="L30" s="154">
        <v>2</v>
      </c>
      <c r="M30" s="155">
        <f t="shared" si="1"/>
        <v>66</v>
      </c>
      <c r="N30" s="156" t="s">
        <v>58</v>
      </c>
      <c r="O30" s="157">
        <f>M30/M59*100</f>
        <v>3.3639143730886847</v>
      </c>
      <c r="P30" s="156" t="s">
        <v>156</v>
      </c>
    </row>
    <row r="31" spans="2:16" ht="15.75" customHeight="1">
      <c r="B31" s="136">
        <v>24</v>
      </c>
      <c r="C31" s="42" t="s">
        <v>89</v>
      </c>
      <c r="D31" s="153">
        <v>52</v>
      </c>
      <c r="E31" s="154">
        <v>3</v>
      </c>
      <c r="F31" s="155">
        <f t="shared" si="0"/>
        <v>55</v>
      </c>
      <c r="G31" s="156" t="s">
        <v>58</v>
      </c>
      <c r="H31" s="157">
        <f>F31/F59*100</f>
        <v>1.3715710723192018</v>
      </c>
      <c r="I31" s="156" t="s">
        <v>156</v>
      </c>
      <c r="J31" s="158"/>
      <c r="K31" s="159">
        <v>24</v>
      </c>
      <c r="L31" s="154">
        <v>0</v>
      </c>
      <c r="M31" s="155">
        <f t="shared" si="1"/>
        <v>24</v>
      </c>
      <c r="N31" s="156" t="s">
        <v>58</v>
      </c>
      <c r="O31" s="157">
        <f>M31/M59*100</f>
        <v>1.2232415902140672</v>
      </c>
      <c r="P31" s="156" t="s">
        <v>156</v>
      </c>
    </row>
    <row r="32" spans="3:16" ht="15.75" customHeight="1" thickBot="1">
      <c r="C32" s="174" t="s">
        <v>158</v>
      </c>
      <c r="D32" s="175">
        <v>283</v>
      </c>
      <c r="E32" s="176">
        <f>SUM(E28:E31)</f>
        <v>11</v>
      </c>
      <c r="F32" s="163">
        <f t="shared" si="0"/>
        <v>294</v>
      </c>
      <c r="G32" s="163" t="s">
        <v>58</v>
      </c>
      <c r="H32" s="164">
        <f>F32/F59*100</f>
        <v>7.331670822942643</v>
      </c>
      <c r="I32" s="163" t="s">
        <v>156</v>
      </c>
      <c r="J32" s="163"/>
      <c r="K32" s="163">
        <v>167</v>
      </c>
      <c r="L32" s="163">
        <f>SUM(L28:L31)</f>
        <v>5</v>
      </c>
      <c r="M32" s="163">
        <f t="shared" si="1"/>
        <v>172</v>
      </c>
      <c r="N32" s="165" t="s">
        <v>58</v>
      </c>
      <c r="O32" s="166">
        <f>M32/M59*100</f>
        <v>8.766564729867483</v>
      </c>
      <c r="P32" s="165" t="s">
        <v>156</v>
      </c>
    </row>
    <row r="33" spans="1:16" ht="15.75" customHeight="1">
      <c r="A33" s="73" t="s">
        <v>162</v>
      </c>
      <c r="B33" s="167">
        <v>25</v>
      </c>
      <c r="C33" s="73" t="s">
        <v>90</v>
      </c>
      <c r="D33" s="168">
        <v>9</v>
      </c>
      <c r="E33" s="169">
        <v>0</v>
      </c>
      <c r="F33" s="170">
        <f t="shared" si="0"/>
        <v>9</v>
      </c>
      <c r="G33" s="156" t="s">
        <v>58</v>
      </c>
      <c r="H33" s="171">
        <f>F33/F59*100</f>
        <v>0.22443890274314215</v>
      </c>
      <c r="I33" s="156" t="s">
        <v>156</v>
      </c>
      <c r="J33" s="156"/>
      <c r="K33" s="172">
        <v>7</v>
      </c>
      <c r="L33" s="154">
        <v>1</v>
      </c>
      <c r="M33" s="170">
        <f t="shared" si="1"/>
        <v>8</v>
      </c>
      <c r="N33" s="156" t="s">
        <v>58</v>
      </c>
      <c r="O33" s="171">
        <f>M33/M59*100</f>
        <v>0.40774719673802245</v>
      </c>
      <c r="P33" s="156" t="s">
        <v>156</v>
      </c>
    </row>
    <row r="34" spans="2:16" ht="15.75" customHeight="1">
      <c r="B34" s="136">
        <v>26</v>
      </c>
      <c r="C34" s="42" t="s">
        <v>91</v>
      </c>
      <c r="D34" s="153">
        <v>44</v>
      </c>
      <c r="E34" s="154">
        <v>3</v>
      </c>
      <c r="F34" s="155">
        <f t="shared" si="0"/>
        <v>47</v>
      </c>
      <c r="G34" s="156" t="s">
        <v>58</v>
      </c>
      <c r="H34" s="157">
        <f>F34/F59*100</f>
        <v>1.172069825436409</v>
      </c>
      <c r="I34" s="156" t="s">
        <v>156</v>
      </c>
      <c r="J34" s="158"/>
      <c r="K34" s="159">
        <v>24</v>
      </c>
      <c r="L34" s="154">
        <v>1</v>
      </c>
      <c r="M34" s="155">
        <f t="shared" si="1"/>
        <v>25</v>
      </c>
      <c r="N34" s="156" t="s">
        <v>58</v>
      </c>
      <c r="O34" s="157">
        <f>M34/M59*100</f>
        <v>1.27420998980632</v>
      </c>
      <c r="P34" s="156" t="s">
        <v>156</v>
      </c>
    </row>
    <row r="35" spans="2:16" ht="15.75" customHeight="1">
      <c r="B35" s="136">
        <v>27</v>
      </c>
      <c r="C35" s="42" t="s">
        <v>92</v>
      </c>
      <c r="D35" s="153">
        <v>229</v>
      </c>
      <c r="E35" s="154">
        <v>7</v>
      </c>
      <c r="F35" s="155">
        <f t="shared" si="0"/>
        <v>236</v>
      </c>
      <c r="G35" s="156" t="s">
        <v>58</v>
      </c>
      <c r="H35" s="157">
        <f>F35/F59*100</f>
        <v>5.885286783042394</v>
      </c>
      <c r="I35" s="156" t="s">
        <v>156</v>
      </c>
      <c r="J35" s="158"/>
      <c r="K35" s="159">
        <v>91</v>
      </c>
      <c r="L35" s="154">
        <v>1</v>
      </c>
      <c r="M35" s="155">
        <f t="shared" si="1"/>
        <v>92</v>
      </c>
      <c r="N35" s="156" t="s">
        <v>58</v>
      </c>
      <c r="O35" s="157">
        <f>M35/M59*100</f>
        <v>4.689092762487258</v>
      </c>
      <c r="P35" s="156" t="s">
        <v>156</v>
      </c>
    </row>
    <row r="36" spans="2:16" ht="15.75" customHeight="1">
      <c r="B36" s="136">
        <v>28</v>
      </c>
      <c r="C36" s="42" t="s">
        <v>93</v>
      </c>
      <c r="D36" s="153">
        <v>45</v>
      </c>
      <c r="E36" s="154">
        <v>6</v>
      </c>
      <c r="F36" s="155">
        <f t="shared" si="0"/>
        <v>51</v>
      </c>
      <c r="G36" s="156" t="s">
        <v>58</v>
      </c>
      <c r="H36" s="157">
        <f>F36/F59*100</f>
        <v>1.2718204488778055</v>
      </c>
      <c r="I36" s="156" t="s">
        <v>156</v>
      </c>
      <c r="J36" s="158"/>
      <c r="K36" s="159">
        <v>30</v>
      </c>
      <c r="L36" s="154">
        <v>0</v>
      </c>
      <c r="M36" s="155">
        <f t="shared" si="1"/>
        <v>30</v>
      </c>
      <c r="N36" s="156" t="s">
        <v>58</v>
      </c>
      <c r="O36" s="157">
        <f>M36/M59*100</f>
        <v>1.529051987767584</v>
      </c>
      <c r="P36" s="156" t="s">
        <v>156</v>
      </c>
    </row>
    <row r="37" spans="2:16" ht="15.75" customHeight="1">
      <c r="B37" s="136">
        <v>29</v>
      </c>
      <c r="C37" s="42" t="s">
        <v>94</v>
      </c>
      <c r="D37" s="153">
        <v>22</v>
      </c>
      <c r="E37" s="154">
        <v>2</v>
      </c>
      <c r="F37" s="155">
        <f aca="true" t="shared" si="2" ref="F37:F58">D37+E37</f>
        <v>24</v>
      </c>
      <c r="G37" s="156" t="s">
        <v>58</v>
      </c>
      <c r="H37" s="157">
        <f>F37/F59*100</f>
        <v>0.5985037406483791</v>
      </c>
      <c r="I37" s="156" t="s">
        <v>156</v>
      </c>
      <c r="J37" s="158"/>
      <c r="K37" s="159">
        <v>7</v>
      </c>
      <c r="L37" s="154">
        <v>0</v>
      </c>
      <c r="M37" s="155">
        <f aca="true" t="shared" si="3" ref="M37:M58">SUM(K37:L37)</f>
        <v>7</v>
      </c>
      <c r="N37" s="156" t="s">
        <v>58</v>
      </c>
      <c r="O37" s="157">
        <f>M37/M59*100</f>
        <v>0.3567787971457696</v>
      </c>
      <c r="P37" s="156" t="s">
        <v>156</v>
      </c>
    </row>
    <row r="38" spans="2:16" ht="15.75" customHeight="1">
      <c r="B38" s="136">
        <v>30</v>
      </c>
      <c r="C38" s="42" t="s">
        <v>95</v>
      </c>
      <c r="D38" s="153">
        <v>10</v>
      </c>
      <c r="E38" s="154">
        <v>0</v>
      </c>
      <c r="F38" s="155">
        <f t="shared" si="2"/>
        <v>10</v>
      </c>
      <c r="G38" s="156" t="s">
        <v>58</v>
      </c>
      <c r="H38" s="157">
        <f>F38/F59*100</f>
        <v>0.24937655860349126</v>
      </c>
      <c r="I38" s="156" t="s">
        <v>156</v>
      </c>
      <c r="J38" s="158"/>
      <c r="K38" s="159">
        <v>10</v>
      </c>
      <c r="L38" s="154">
        <v>1</v>
      </c>
      <c r="M38" s="155">
        <f t="shared" si="3"/>
        <v>11</v>
      </c>
      <c r="N38" s="156" t="s">
        <v>58</v>
      </c>
      <c r="O38" s="157">
        <f>M38/M59*100</f>
        <v>0.5606523955147809</v>
      </c>
      <c r="P38" s="156" t="s">
        <v>156</v>
      </c>
    </row>
    <row r="39" spans="3:16" ht="15.75" customHeight="1" thickBot="1">
      <c r="C39" s="174" t="s">
        <v>158</v>
      </c>
      <c r="D39" s="175">
        <v>359</v>
      </c>
      <c r="E39" s="176">
        <f>SUM(E33:E38)</f>
        <v>18</v>
      </c>
      <c r="F39" s="163">
        <f t="shared" si="2"/>
        <v>377</v>
      </c>
      <c r="G39" s="163" t="s">
        <v>58</v>
      </c>
      <c r="H39" s="164">
        <f>F39/F59*100</f>
        <v>9.401496259351621</v>
      </c>
      <c r="I39" s="163" t="s">
        <v>156</v>
      </c>
      <c r="J39" s="163"/>
      <c r="K39" s="163">
        <v>169</v>
      </c>
      <c r="L39" s="163">
        <f>SUM(L33:L38)</f>
        <v>4</v>
      </c>
      <c r="M39" s="163">
        <f t="shared" si="3"/>
        <v>173</v>
      </c>
      <c r="N39" s="165" t="s">
        <v>58</v>
      </c>
      <c r="O39" s="166">
        <f>M39/M59*100</f>
        <v>8.817533129459736</v>
      </c>
      <c r="P39" s="165" t="s">
        <v>156</v>
      </c>
    </row>
    <row r="40" spans="1:16" ht="15.75" customHeight="1">
      <c r="A40" s="73" t="s">
        <v>163</v>
      </c>
      <c r="B40" s="167">
        <v>31</v>
      </c>
      <c r="C40" s="73" t="s">
        <v>96</v>
      </c>
      <c r="D40" s="168">
        <v>2</v>
      </c>
      <c r="E40" s="169">
        <v>0</v>
      </c>
      <c r="F40" s="170">
        <f t="shared" si="2"/>
        <v>2</v>
      </c>
      <c r="G40" s="156" t="s">
        <v>58</v>
      </c>
      <c r="H40" s="171">
        <f>F40/F59*100</f>
        <v>0.04987531172069825</v>
      </c>
      <c r="I40" s="156" t="s">
        <v>156</v>
      </c>
      <c r="J40" s="156"/>
      <c r="K40" s="172">
        <v>1</v>
      </c>
      <c r="L40" s="154">
        <v>0</v>
      </c>
      <c r="M40" s="170">
        <f t="shared" si="3"/>
        <v>1</v>
      </c>
      <c r="N40" s="156" t="s">
        <v>58</v>
      </c>
      <c r="O40" s="171">
        <f>M40/M59*100</f>
        <v>0.05096839959225281</v>
      </c>
      <c r="P40" s="156" t="s">
        <v>156</v>
      </c>
    </row>
    <row r="41" spans="2:16" ht="15.75" customHeight="1">
      <c r="B41" s="136">
        <v>32</v>
      </c>
      <c r="C41" s="42" t="s">
        <v>97</v>
      </c>
      <c r="D41" s="153">
        <v>4</v>
      </c>
      <c r="E41" s="154">
        <v>0</v>
      </c>
      <c r="F41" s="155">
        <f t="shared" si="2"/>
        <v>4</v>
      </c>
      <c r="G41" s="156" t="s">
        <v>58</v>
      </c>
      <c r="H41" s="157">
        <f>F41/F59*100</f>
        <v>0.0997506234413965</v>
      </c>
      <c r="I41" s="156" t="s">
        <v>156</v>
      </c>
      <c r="J41" s="158"/>
      <c r="K41" s="159">
        <v>1</v>
      </c>
      <c r="L41" s="154">
        <v>0</v>
      </c>
      <c r="M41" s="155">
        <f t="shared" si="3"/>
        <v>1</v>
      </c>
      <c r="N41" s="156" t="s">
        <v>58</v>
      </c>
      <c r="O41" s="157">
        <f>M41/M59*100</f>
        <v>0.05096839959225281</v>
      </c>
      <c r="P41" s="156" t="s">
        <v>156</v>
      </c>
    </row>
    <row r="42" spans="2:16" ht="15.75" customHeight="1">
      <c r="B42" s="136">
        <v>33</v>
      </c>
      <c r="C42" s="42" t="s">
        <v>98</v>
      </c>
      <c r="D42" s="153">
        <v>5</v>
      </c>
      <c r="E42" s="154">
        <v>0</v>
      </c>
      <c r="F42" s="155">
        <f t="shared" si="2"/>
        <v>5</v>
      </c>
      <c r="G42" s="156" t="s">
        <v>58</v>
      </c>
      <c r="H42" s="157">
        <f>F42/F59*100</f>
        <v>0.12468827930174563</v>
      </c>
      <c r="I42" s="156" t="s">
        <v>156</v>
      </c>
      <c r="J42" s="158"/>
      <c r="K42" s="159">
        <v>4</v>
      </c>
      <c r="L42" s="154">
        <v>1</v>
      </c>
      <c r="M42" s="155">
        <f t="shared" si="3"/>
        <v>5</v>
      </c>
      <c r="N42" s="156" t="s">
        <v>58</v>
      </c>
      <c r="O42" s="157">
        <f>M42/M59*100</f>
        <v>0.254841997961264</v>
      </c>
      <c r="P42" s="156" t="s">
        <v>156</v>
      </c>
    </row>
    <row r="43" spans="2:16" ht="15.75" customHeight="1">
      <c r="B43" s="136">
        <v>34</v>
      </c>
      <c r="C43" s="42" t="s">
        <v>99</v>
      </c>
      <c r="D43" s="153">
        <v>19</v>
      </c>
      <c r="E43" s="154">
        <v>1</v>
      </c>
      <c r="F43" s="155">
        <f t="shared" si="2"/>
        <v>20</v>
      </c>
      <c r="G43" s="156" t="s">
        <v>58</v>
      </c>
      <c r="H43" s="157">
        <f>F43/F59*100</f>
        <v>0.4987531172069825</v>
      </c>
      <c r="I43" s="156" t="s">
        <v>156</v>
      </c>
      <c r="J43" s="158"/>
      <c r="K43" s="159">
        <v>8</v>
      </c>
      <c r="L43" s="154">
        <v>0</v>
      </c>
      <c r="M43" s="155">
        <f t="shared" si="3"/>
        <v>8</v>
      </c>
      <c r="N43" s="156" t="s">
        <v>58</v>
      </c>
      <c r="O43" s="157">
        <f>M43/M59*100</f>
        <v>0.40774719673802245</v>
      </c>
      <c r="P43" s="156" t="s">
        <v>156</v>
      </c>
    </row>
    <row r="44" spans="2:16" ht="15.75" customHeight="1">
      <c r="B44" s="136">
        <v>35</v>
      </c>
      <c r="C44" s="42" t="s">
        <v>100</v>
      </c>
      <c r="D44" s="153">
        <v>6</v>
      </c>
      <c r="E44" s="154">
        <v>0</v>
      </c>
      <c r="F44" s="155">
        <f t="shared" si="2"/>
        <v>6</v>
      </c>
      <c r="G44" s="156" t="s">
        <v>58</v>
      </c>
      <c r="H44" s="157">
        <f>F44/F59*100</f>
        <v>0.14962593516209477</v>
      </c>
      <c r="I44" s="156" t="s">
        <v>156</v>
      </c>
      <c r="J44" s="158"/>
      <c r="K44" s="159">
        <v>5</v>
      </c>
      <c r="L44" s="154">
        <v>1</v>
      </c>
      <c r="M44" s="155">
        <f t="shared" si="3"/>
        <v>6</v>
      </c>
      <c r="N44" s="156" t="s">
        <v>58</v>
      </c>
      <c r="O44" s="157">
        <f>M44/M59*100</f>
        <v>0.3058103975535168</v>
      </c>
      <c r="P44" s="156" t="s">
        <v>156</v>
      </c>
    </row>
    <row r="45" spans="2:16" ht="15.75" customHeight="1">
      <c r="B45" s="136">
        <v>36</v>
      </c>
      <c r="C45" s="42" t="s">
        <v>101</v>
      </c>
      <c r="D45" s="153">
        <v>2</v>
      </c>
      <c r="E45" s="154">
        <v>0</v>
      </c>
      <c r="F45" s="155">
        <f t="shared" si="2"/>
        <v>2</v>
      </c>
      <c r="G45" s="156" t="s">
        <v>58</v>
      </c>
      <c r="H45" s="157">
        <f>F45/F59*100</f>
        <v>0.04987531172069825</v>
      </c>
      <c r="I45" s="156" t="s">
        <v>156</v>
      </c>
      <c r="J45" s="158"/>
      <c r="K45" s="159">
        <v>2</v>
      </c>
      <c r="L45" s="154">
        <v>0</v>
      </c>
      <c r="M45" s="155">
        <f t="shared" si="3"/>
        <v>2</v>
      </c>
      <c r="N45" s="156" t="s">
        <v>58</v>
      </c>
      <c r="O45" s="157">
        <f>M45/M59*100</f>
        <v>0.10193679918450561</v>
      </c>
      <c r="P45" s="156" t="s">
        <v>156</v>
      </c>
    </row>
    <row r="46" spans="2:16" ht="15.75" customHeight="1">
      <c r="B46" s="136">
        <v>37</v>
      </c>
      <c r="C46" s="42" t="s">
        <v>102</v>
      </c>
      <c r="D46" s="153">
        <v>7</v>
      </c>
      <c r="E46" s="154">
        <v>0</v>
      </c>
      <c r="F46" s="155">
        <f t="shared" si="2"/>
        <v>7</v>
      </c>
      <c r="G46" s="156" t="s">
        <v>58</v>
      </c>
      <c r="H46" s="157">
        <f>F46/F59*100</f>
        <v>0.1745635910224439</v>
      </c>
      <c r="I46" s="156" t="s">
        <v>156</v>
      </c>
      <c r="J46" s="158"/>
      <c r="K46" s="159">
        <v>1</v>
      </c>
      <c r="L46" s="154">
        <v>0</v>
      </c>
      <c r="M46" s="155">
        <f t="shared" si="3"/>
        <v>1</v>
      </c>
      <c r="N46" s="156" t="s">
        <v>58</v>
      </c>
      <c r="O46" s="157">
        <f>M46/M59*100</f>
        <v>0.05096839959225281</v>
      </c>
      <c r="P46" s="156" t="s">
        <v>156</v>
      </c>
    </row>
    <row r="47" spans="2:16" ht="15.75" customHeight="1">
      <c r="B47" s="136">
        <v>38</v>
      </c>
      <c r="C47" s="42" t="s">
        <v>103</v>
      </c>
      <c r="D47" s="153">
        <v>10</v>
      </c>
      <c r="E47" s="154">
        <v>1</v>
      </c>
      <c r="F47" s="155">
        <f t="shared" si="2"/>
        <v>11</v>
      </c>
      <c r="G47" s="156" t="s">
        <v>58</v>
      </c>
      <c r="H47" s="157">
        <f>F47/F59*100</f>
        <v>0.2743142144638404</v>
      </c>
      <c r="I47" s="156" t="s">
        <v>156</v>
      </c>
      <c r="J47" s="158"/>
      <c r="K47" s="159">
        <v>8</v>
      </c>
      <c r="L47" s="154">
        <v>0</v>
      </c>
      <c r="M47" s="155">
        <f t="shared" si="3"/>
        <v>8</v>
      </c>
      <c r="N47" s="156" t="s">
        <v>58</v>
      </c>
      <c r="O47" s="157">
        <f>M47/M59*100</f>
        <v>0.40774719673802245</v>
      </c>
      <c r="P47" s="156" t="s">
        <v>156</v>
      </c>
    </row>
    <row r="48" spans="2:16" ht="15.75" customHeight="1">
      <c r="B48" s="136">
        <v>39</v>
      </c>
      <c r="C48" s="42" t="s">
        <v>104</v>
      </c>
      <c r="D48" s="153">
        <v>8</v>
      </c>
      <c r="E48" s="154">
        <v>0</v>
      </c>
      <c r="F48" s="155">
        <f t="shared" si="2"/>
        <v>8</v>
      </c>
      <c r="G48" s="156" t="s">
        <v>58</v>
      </c>
      <c r="H48" s="157">
        <f>F48/F59*100</f>
        <v>0.199501246882793</v>
      </c>
      <c r="I48" s="156" t="s">
        <v>156</v>
      </c>
      <c r="J48" s="158"/>
      <c r="K48" s="159">
        <v>3</v>
      </c>
      <c r="L48" s="154">
        <v>0</v>
      </c>
      <c r="M48" s="155">
        <f t="shared" si="3"/>
        <v>3</v>
      </c>
      <c r="N48" s="156" t="s">
        <v>58</v>
      </c>
      <c r="O48" s="157">
        <f>M48/M59*100</f>
        <v>0.1529051987767584</v>
      </c>
      <c r="P48" s="156" t="s">
        <v>156</v>
      </c>
    </row>
    <row r="49" spans="3:16" ht="15.75" customHeight="1" thickBot="1">
      <c r="C49" s="174" t="s">
        <v>158</v>
      </c>
      <c r="D49" s="175">
        <v>63</v>
      </c>
      <c r="E49" s="176">
        <f>SUM(E40:E48)</f>
        <v>2</v>
      </c>
      <c r="F49" s="163">
        <f t="shared" si="2"/>
        <v>65</v>
      </c>
      <c r="G49" s="163" t="s">
        <v>58</v>
      </c>
      <c r="H49" s="164">
        <f>F49/F59*100</f>
        <v>1.6209476309226933</v>
      </c>
      <c r="I49" s="163" t="s">
        <v>156</v>
      </c>
      <c r="J49" s="163"/>
      <c r="K49" s="163">
        <v>33</v>
      </c>
      <c r="L49" s="163">
        <f>SUM(L40:L48)</f>
        <v>2</v>
      </c>
      <c r="M49" s="163">
        <f t="shared" si="3"/>
        <v>35</v>
      </c>
      <c r="N49" s="165" t="s">
        <v>58</v>
      </c>
      <c r="O49" s="166">
        <f>M49/M59*100</f>
        <v>1.783893985728848</v>
      </c>
      <c r="P49" s="165" t="s">
        <v>156</v>
      </c>
    </row>
    <row r="50" spans="1:16" ht="15.75" customHeight="1">
      <c r="A50" s="73" t="s">
        <v>164</v>
      </c>
      <c r="B50" s="167">
        <v>40</v>
      </c>
      <c r="C50" s="73" t="s">
        <v>105</v>
      </c>
      <c r="D50" s="168">
        <v>50</v>
      </c>
      <c r="E50" s="169">
        <v>1</v>
      </c>
      <c r="F50" s="170">
        <f t="shared" si="2"/>
        <v>51</v>
      </c>
      <c r="G50" s="156" t="s">
        <v>58</v>
      </c>
      <c r="H50" s="171">
        <f>F50/F59*100</f>
        <v>1.2718204488778055</v>
      </c>
      <c r="I50" s="156" t="s">
        <v>156</v>
      </c>
      <c r="J50" s="156"/>
      <c r="K50" s="172">
        <v>22</v>
      </c>
      <c r="L50" s="154">
        <v>2</v>
      </c>
      <c r="M50" s="170">
        <f t="shared" si="3"/>
        <v>24</v>
      </c>
      <c r="N50" s="156" t="s">
        <v>58</v>
      </c>
      <c r="O50" s="171">
        <f>M50/M59*100</f>
        <v>1.2232415902140672</v>
      </c>
      <c r="P50" s="156" t="s">
        <v>156</v>
      </c>
    </row>
    <row r="51" spans="2:16" ht="15.75" customHeight="1">
      <c r="B51" s="136">
        <v>41</v>
      </c>
      <c r="C51" s="42" t="s">
        <v>106</v>
      </c>
      <c r="D51" s="153">
        <v>1</v>
      </c>
      <c r="E51" s="154">
        <v>0</v>
      </c>
      <c r="F51" s="155">
        <f t="shared" si="2"/>
        <v>1</v>
      </c>
      <c r="G51" s="156" t="s">
        <v>58</v>
      </c>
      <c r="H51" s="157">
        <f>F51/F59*100</f>
        <v>0.024937655860349125</v>
      </c>
      <c r="I51" s="156" t="s">
        <v>156</v>
      </c>
      <c r="J51" s="158"/>
      <c r="K51" s="159">
        <v>1</v>
      </c>
      <c r="L51" s="154">
        <v>0</v>
      </c>
      <c r="M51" s="155">
        <f t="shared" si="3"/>
        <v>1</v>
      </c>
      <c r="N51" s="156" t="s">
        <v>58</v>
      </c>
      <c r="O51" s="157">
        <f>M51/M59*100</f>
        <v>0.05096839959225281</v>
      </c>
      <c r="P51" s="156" t="s">
        <v>156</v>
      </c>
    </row>
    <row r="52" spans="2:16" ht="15.75" customHeight="1">
      <c r="B52" s="136">
        <v>42</v>
      </c>
      <c r="C52" s="42" t="s">
        <v>107</v>
      </c>
      <c r="D52" s="153">
        <v>10</v>
      </c>
      <c r="E52" s="154">
        <v>0</v>
      </c>
      <c r="F52" s="155">
        <f t="shared" si="2"/>
        <v>10</v>
      </c>
      <c r="G52" s="156" t="s">
        <v>58</v>
      </c>
      <c r="H52" s="157">
        <f>F52/F59*100</f>
        <v>0.24937655860349126</v>
      </c>
      <c r="I52" s="156" t="s">
        <v>156</v>
      </c>
      <c r="J52" s="158"/>
      <c r="K52" s="159">
        <v>6</v>
      </c>
      <c r="L52" s="154">
        <v>0</v>
      </c>
      <c r="M52" s="155">
        <f t="shared" si="3"/>
        <v>6</v>
      </c>
      <c r="N52" s="156" t="s">
        <v>58</v>
      </c>
      <c r="O52" s="157">
        <f>M52/M59*100</f>
        <v>0.3058103975535168</v>
      </c>
      <c r="P52" s="156" t="s">
        <v>156</v>
      </c>
    </row>
    <row r="53" spans="2:16" ht="15.75" customHeight="1">
      <c r="B53" s="136">
        <v>43</v>
      </c>
      <c r="C53" s="42" t="s">
        <v>108</v>
      </c>
      <c r="D53" s="153">
        <v>9</v>
      </c>
      <c r="E53" s="154">
        <v>0</v>
      </c>
      <c r="F53" s="155">
        <f t="shared" si="2"/>
        <v>9</v>
      </c>
      <c r="G53" s="156" t="s">
        <v>58</v>
      </c>
      <c r="H53" s="157">
        <f>F53/F59*100</f>
        <v>0.22443890274314215</v>
      </c>
      <c r="I53" s="156" t="s">
        <v>156</v>
      </c>
      <c r="J53" s="158"/>
      <c r="K53" s="159">
        <v>7</v>
      </c>
      <c r="L53" s="154">
        <v>1</v>
      </c>
      <c r="M53" s="155">
        <f t="shared" si="3"/>
        <v>8</v>
      </c>
      <c r="N53" s="156" t="s">
        <v>58</v>
      </c>
      <c r="O53" s="157">
        <f>M53/M59*100</f>
        <v>0.40774719673802245</v>
      </c>
      <c r="P53" s="156" t="s">
        <v>156</v>
      </c>
    </row>
    <row r="54" spans="2:16" ht="15.75" customHeight="1">
      <c r="B54" s="136">
        <v>44</v>
      </c>
      <c r="C54" s="42" t="s">
        <v>109</v>
      </c>
      <c r="D54" s="153">
        <v>2</v>
      </c>
      <c r="E54" s="154">
        <v>0</v>
      </c>
      <c r="F54" s="155">
        <f t="shared" si="2"/>
        <v>2</v>
      </c>
      <c r="G54" s="156" t="s">
        <v>58</v>
      </c>
      <c r="H54" s="157">
        <f>F54/F59*100</f>
        <v>0.04987531172069825</v>
      </c>
      <c r="I54" s="156" t="s">
        <v>156</v>
      </c>
      <c r="J54" s="158"/>
      <c r="K54" s="159">
        <v>4</v>
      </c>
      <c r="L54" s="154">
        <v>0</v>
      </c>
      <c r="M54" s="155">
        <f t="shared" si="3"/>
        <v>4</v>
      </c>
      <c r="N54" s="156" t="s">
        <v>58</v>
      </c>
      <c r="O54" s="157">
        <f>M54/M59*100</f>
        <v>0.20387359836901123</v>
      </c>
      <c r="P54" s="156" t="s">
        <v>156</v>
      </c>
    </row>
    <row r="55" spans="2:16" ht="15.75" customHeight="1">
      <c r="B55" s="136">
        <v>45</v>
      </c>
      <c r="C55" s="42" t="s">
        <v>110</v>
      </c>
      <c r="D55" s="153">
        <v>2</v>
      </c>
      <c r="E55" s="154">
        <v>0</v>
      </c>
      <c r="F55" s="155">
        <f t="shared" si="2"/>
        <v>2</v>
      </c>
      <c r="G55" s="156" t="s">
        <v>58</v>
      </c>
      <c r="H55" s="157">
        <f>F55/F59*100</f>
        <v>0.04987531172069825</v>
      </c>
      <c r="I55" s="156" t="s">
        <v>156</v>
      </c>
      <c r="J55" s="158"/>
      <c r="K55" s="159">
        <v>1</v>
      </c>
      <c r="L55" s="154">
        <v>1</v>
      </c>
      <c r="M55" s="155">
        <f t="shared" si="3"/>
        <v>2</v>
      </c>
      <c r="N55" s="156" t="s">
        <v>58</v>
      </c>
      <c r="O55" s="157">
        <f>M55/M59*100</f>
        <v>0.10193679918450561</v>
      </c>
      <c r="P55" s="156" t="s">
        <v>156</v>
      </c>
    </row>
    <row r="56" spans="2:16" ht="15.75" customHeight="1">
      <c r="B56" s="136">
        <v>46</v>
      </c>
      <c r="C56" s="42" t="s">
        <v>111</v>
      </c>
      <c r="D56" s="153">
        <v>11</v>
      </c>
      <c r="E56" s="154">
        <v>0</v>
      </c>
      <c r="F56" s="155">
        <f t="shared" si="2"/>
        <v>11</v>
      </c>
      <c r="G56" s="156" t="s">
        <v>58</v>
      </c>
      <c r="H56" s="157">
        <f>F56/F59*100</f>
        <v>0.2743142144638404</v>
      </c>
      <c r="I56" s="156" t="s">
        <v>156</v>
      </c>
      <c r="J56" s="158"/>
      <c r="K56" s="159">
        <v>8</v>
      </c>
      <c r="L56" s="154">
        <v>0</v>
      </c>
      <c r="M56" s="155">
        <f t="shared" si="3"/>
        <v>8</v>
      </c>
      <c r="N56" s="156" t="s">
        <v>58</v>
      </c>
      <c r="O56" s="157">
        <f>M56/M59*100</f>
        <v>0.40774719673802245</v>
      </c>
      <c r="P56" s="156" t="s">
        <v>156</v>
      </c>
    </row>
    <row r="57" spans="2:16" ht="15.75" customHeight="1">
      <c r="B57" s="136">
        <v>47</v>
      </c>
      <c r="C57" s="42" t="s">
        <v>112</v>
      </c>
      <c r="D57" s="153">
        <v>13</v>
      </c>
      <c r="E57" s="154">
        <v>1</v>
      </c>
      <c r="F57" s="155">
        <f t="shared" si="2"/>
        <v>14</v>
      </c>
      <c r="G57" s="156" t="s">
        <v>58</v>
      </c>
      <c r="H57" s="157">
        <f>F57/F59*100</f>
        <v>0.3491271820448878</v>
      </c>
      <c r="I57" s="156" t="s">
        <v>156</v>
      </c>
      <c r="J57" s="158"/>
      <c r="K57" s="159">
        <v>17</v>
      </c>
      <c r="L57" s="154">
        <v>1</v>
      </c>
      <c r="M57" s="155">
        <f t="shared" si="3"/>
        <v>18</v>
      </c>
      <c r="N57" s="156" t="s">
        <v>58</v>
      </c>
      <c r="O57" s="157">
        <f>M57/M59*100</f>
        <v>0.9174311926605505</v>
      </c>
      <c r="P57" s="156" t="s">
        <v>156</v>
      </c>
    </row>
    <row r="58" spans="3:16" ht="15.75" customHeight="1" thickBot="1">
      <c r="C58" s="174" t="s">
        <v>158</v>
      </c>
      <c r="D58" s="175">
        <v>98</v>
      </c>
      <c r="E58" s="177">
        <f>SUM(E50:E57)</f>
        <v>2</v>
      </c>
      <c r="F58" s="178">
        <f t="shared" si="2"/>
        <v>100</v>
      </c>
      <c r="G58" s="178" t="s">
        <v>58</v>
      </c>
      <c r="H58" s="179">
        <f>F58/F59*100</f>
        <v>2.493765586034913</v>
      </c>
      <c r="I58" s="178" t="s">
        <v>156</v>
      </c>
      <c r="J58" s="178"/>
      <c r="K58" s="180">
        <v>66</v>
      </c>
      <c r="L58" s="178">
        <f>SUM(L50:L57)</f>
        <v>5</v>
      </c>
      <c r="M58" s="178">
        <f t="shared" si="3"/>
        <v>71</v>
      </c>
      <c r="N58" s="178" t="s">
        <v>58</v>
      </c>
      <c r="O58" s="179">
        <f>M58/M59*100</f>
        <v>3.6187563710499493</v>
      </c>
      <c r="P58" s="178" t="s">
        <v>156</v>
      </c>
    </row>
    <row r="59" spans="1:16" ht="15.75" customHeight="1" thickTop="1">
      <c r="A59" s="131" t="s">
        <v>119</v>
      </c>
      <c r="B59" s="181"/>
      <c r="C59" s="131"/>
      <c r="D59" s="131">
        <f>D58+D49+D39+D32+D27+D23+D12+D5</f>
        <v>3881</v>
      </c>
      <c r="E59" s="182">
        <f>E58+E49+E39+E32+E27+E23+E12+E5</f>
        <v>129</v>
      </c>
      <c r="F59" s="156">
        <f>F58+F49+F39+F32+F27+F23+F12+F5</f>
        <v>4010</v>
      </c>
      <c r="G59" s="156" t="s">
        <v>58</v>
      </c>
      <c r="H59" s="171">
        <f>H58+H49+H39+H32+H27+H23+H12+H5</f>
        <v>99.99999999999997</v>
      </c>
      <c r="I59" s="156" t="s">
        <v>156</v>
      </c>
      <c r="J59" s="156"/>
      <c r="K59" s="156">
        <f>K58+K49+K39+K32+K27+K23+K12+K5</f>
        <v>1900</v>
      </c>
      <c r="L59" s="156">
        <f>L58+L49+L39+L32+L27+L23+L12+L5</f>
        <v>62</v>
      </c>
      <c r="M59" s="156">
        <f>M58+M49+M39+M32+M27+M23+M12+M5</f>
        <v>1962</v>
      </c>
      <c r="N59" s="156" t="s">
        <v>58</v>
      </c>
      <c r="O59" s="171">
        <f>O58+O49+O39+O32+O27+O23+O12+O5</f>
        <v>100</v>
      </c>
      <c r="P59" s="156" t="s">
        <v>156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8.796875" defaultRowHeight="27" customHeight="1"/>
  <cols>
    <col min="1" max="1" width="8.09765625" style="245" customWidth="1"/>
    <col min="2" max="2" width="8.09765625" style="199" customWidth="1"/>
    <col min="3" max="3" width="8.3984375" style="199" customWidth="1"/>
    <col min="4" max="4" width="8.09765625" style="199" customWidth="1"/>
    <col min="5" max="5" width="8.3984375" style="199" customWidth="1"/>
    <col min="6" max="6" width="8.09765625" style="199" customWidth="1"/>
    <col min="7" max="7" width="8.3984375" style="199" customWidth="1"/>
    <col min="8" max="8" width="8.09765625" style="246" customWidth="1"/>
    <col min="9" max="9" width="8.09765625" style="247" customWidth="1"/>
    <col min="10" max="13" width="8.09765625" style="199" customWidth="1"/>
    <col min="14" max="16384" width="8.69921875" style="199" customWidth="1"/>
  </cols>
  <sheetData>
    <row r="1" spans="1:13" s="193" customFormat="1" ht="22.5" customHeight="1">
      <c r="A1" s="188" t="s">
        <v>209</v>
      </c>
      <c r="B1" s="189"/>
      <c r="C1" s="189"/>
      <c r="D1" s="189"/>
      <c r="E1" s="189"/>
      <c r="F1" s="189"/>
      <c r="G1" s="189"/>
      <c r="H1" s="190"/>
      <c r="I1" s="191"/>
      <c r="J1" s="192"/>
      <c r="K1" s="192"/>
      <c r="L1" s="192"/>
      <c r="M1" s="192"/>
    </row>
    <row r="2" spans="1:13" ht="13.5" customHeight="1">
      <c r="A2" s="194"/>
      <c r="B2" s="195"/>
      <c r="C2" s="196"/>
      <c r="D2" s="195"/>
      <c r="E2" s="196"/>
      <c r="F2" s="195"/>
      <c r="G2" s="197"/>
      <c r="H2" s="198"/>
      <c r="I2" s="196"/>
      <c r="M2" s="196" t="s">
        <v>210</v>
      </c>
    </row>
    <row r="3" spans="1:13" s="205" customFormat="1" ht="13.5" customHeight="1">
      <c r="A3" s="200"/>
      <c r="B3" s="201" t="s">
        <v>211</v>
      </c>
      <c r="C3" s="202"/>
      <c r="D3" s="201" t="s">
        <v>212</v>
      </c>
      <c r="E3" s="202"/>
      <c r="F3" s="201" t="s">
        <v>213</v>
      </c>
      <c r="G3" s="202"/>
      <c r="H3" s="201" t="s">
        <v>214</v>
      </c>
      <c r="I3" s="202"/>
      <c r="J3" s="201" t="s">
        <v>215</v>
      </c>
      <c r="K3" s="203"/>
      <c r="L3" s="203"/>
      <c r="M3" s="204"/>
    </row>
    <row r="4" spans="1:13" s="205" customFormat="1" ht="13.5" customHeight="1">
      <c r="A4" s="206" t="s">
        <v>216</v>
      </c>
      <c r="B4" s="207" t="s">
        <v>217</v>
      </c>
      <c r="C4" s="208" t="s">
        <v>218</v>
      </c>
      <c r="D4" s="207" t="s">
        <v>217</v>
      </c>
      <c r="E4" s="208" t="s">
        <v>218</v>
      </c>
      <c r="F4" s="207" t="s">
        <v>217</v>
      </c>
      <c r="G4" s="208" t="s">
        <v>218</v>
      </c>
      <c r="H4" s="207" t="s">
        <v>217</v>
      </c>
      <c r="I4" s="209" t="s">
        <v>218</v>
      </c>
      <c r="J4" s="210" t="s">
        <v>219</v>
      </c>
      <c r="K4" s="210" t="s">
        <v>220</v>
      </c>
      <c r="L4" s="210" t="s">
        <v>221</v>
      </c>
      <c r="M4" s="211" t="s">
        <v>222</v>
      </c>
    </row>
    <row r="5" spans="1:13" s="205" customFormat="1" ht="13.5" customHeight="1">
      <c r="A5" s="212"/>
      <c r="B5" s="213" t="s">
        <v>223</v>
      </c>
      <c r="C5" s="214" t="s">
        <v>224</v>
      </c>
      <c r="D5" s="213" t="s">
        <v>223</v>
      </c>
      <c r="E5" s="214" t="s">
        <v>225</v>
      </c>
      <c r="F5" s="213" t="s">
        <v>223</v>
      </c>
      <c r="G5" s="214" t="s">
        <v>225</v>
      </c>
      <c r="H5" s="215" t="s">
        <v>223</v>
      </c>
      <c r="I5" s="216" t="s">
        <v>224</v>
      </c>
      <c r="J5" s="216" t="s">
        <v>226</v>
      </c>
      <c r="K5" s="217" t="s">
        <v>227</v>
      </c>
      <c r="L5" s="217" t="s">
        <v>228</v>
      </c>
      <c r="M5" s="217" t="s">
        <v>229</v>
      </c>
    </row>
    <row r="6" spans="1:13" s="205" customFormat="1" ht="15" customHeight="1">
      <c r="A6" s="218" t="s">
        <v>66</v>
      </c>
      <c r="B6" s="219">
        <v>1224</v>
      </c>
      <c r="C6" s="219">
        <v>923</v>
      </c>
      <c r="D6" s="219">
        <v>807</v>
      </c>
      <c r="E6" s="219">
        <v>1466</v>
      </c>
      <c r="F6" s="220">
        <v>1045</v>
      </c>
      <c r="G6" s="219">
        <v>1216</v>
      </c>
      <c r="H6" s="221">
        <v>1340</v>
      </c>
      <c r="I6" s="219">
        <v>966</v>
      </c>
      <c r="J6" s="222">
        <v>443</v>
      </c>
      <c r="K6" s="223"/>
      <c r="L6" s="223"/>
      <c r="M6" s="223"/>
    </row>
    <row r="7" spans="1:13" s="205" customFormat="1" ht="15" customHeight="1">
      <c r="A7" s="224" t="s">
        <v>67</v>
      </c>
      <c r="B7" s="219">
        <v>209</v>
      </c>
      <c r="C7" s="219">
        <v>223</v>
      </c>
      <c r="D7" s="219">
        <v>237</v>
      </c>
      <c r="E7" s="219">
        <v>382</v>
      </c>
      <c r="F7" s="220">
        <v>366</v>
      </c>
      <c r="G7" s="219">
        <v>393</v>
      </c>
      <c r="H7" s="221">
        <v>362</v>
      </c>
      <c r="I7" s="219">
        <v>356</v>
      </c>
      <c r="J7" s="222">
        <v>174</v>
      </c>
      <c r="K7" s="223"/>
      <c r="L7" s="223"/>
      <c r="M7" s="223"/>
    </row>
    <row r="8" spans="1:13" s="205" customFormat="1" ht="15" customHeight="1">
      <c r="A8" s="224" t="s">
        <v>68</v>
      </c>
      <c r="B8" s="219">
        <v>209</v>
      </c>
      <c r="C8" s="219">
        <v>199</v>
      </c>
      <c r="D8" s="219">
        <v>202</v>
      </c>
      <c r="E8" s="219">
        <v>322</v>
      </c>
      <c r="F8" s="220">
        <v>244</v>
      </c>
      <c r="G8" s="219">
        <v>180</v>
      </c>
      <c r="H8" s="221">
        <v>214</v>
      </c>
      <c r="I8" s="219">
        <v>201</v>
      </c>
      <c r="J8" s="222">
        <v>101</v>
      </c>
      <c r="K8" s="223"/>
      <c r="L8" s="223"/>
      <c r="M8" s="223"/>
    </row>
    <row r="9" spans="1:13" s="205" customFormat="1" ht="15" customHeight="1">
      <c r="A9" s="224" t="s">
        <v>69</v>
      </c>
      <c r="B9" s="219">
        <v>464</v>
      </c>
      <c r="C9" s="219">
        <v>454</v>
      </c>
      <c r="D9" s="219">
        <v>434</v>
      </c>
      <c r="E9" s="219">
        <v>985</v>
      </c>
      <c r="F9" s="220">
        <v>728</v>
      </c>
      <c r="G9" s="219">
        <v>826</v>
      </c>
      <c r="H9" s="221">
        <v>849</v>
      </c>
      <c r="I9" s="219">
        <v>807</v>
      </c>
      <c r="J9" s="222">
        <v>390</v>
      </c>
      <c r="K9" s="223"/>
      <c r="L9" s="223"/>
      <c r="M9" s="223"/>
    </row>
    <row r="10" spans="1:13" s="205" customFormat="1" ht="15" customHeight="1">
      <c r="A10" s="224" t="s">
        <v>70</v>
      </c>
      <c r="B10" s="219">
        <v>193</v>
      </c>
      <c r="C10" s="219">
        <v>165</v>
      </c>
      <c r="D10" s="219">
        <v>141</v>
      </c>
      <c r="E10" s="219">
        <v>284</v>
      </c>
      <c r="F10" s="220">
        <v>236</v>
      </c>
      <c r="G10" s="219">
        <v>183</v>
      </c>
      <c r="H10" s="221">
        <v>335</v>
      </c>
      <c r="I10" s="225">
        <v>195</v>
      </c>
      <c r="J10" s="222">
        <v>111</v>
      </c>
      <c r="K10" s="223"/>
      <c r="L10" s="223"/>
      <c r="M10" s="223"/>
    </row>
    <row r="11" spans="1:13" s="205" customFormat="1" ht="15" customHeight="1">
      <c r="A11" s="224" t="s">
        <v>71</v>
      </c>
      <c r="B11" s="219">
        <v>334</v>
      </c>
      <c r="C11" s="219">
        <v>325</v>
      </c>
      <c r="D11" s="219">
        <v>243</v>
      </c>
      <c r="E11" s="219">
        <v>394</v>
      </c>
      <c r="F11" s="220">
        <v>254</v>
      </c>
      <c r="G11" s="219">
        <v>267</v>
      </c>
      <c r="H11" s="221">
        <v>316</v>
      </c>
      <c r="I11" s="219">
        <v>322</v>
      </c>
      <c r="J11" s="222">
        <v>211</v>
      </c>
      <c r="K11" s="223"/>
      <c r="L11" s="223"/>
      <c r="M11" s="223"/>
    </row>
    <row r="12" spans="1:13" s="205" customFormat="1" ht="15" customHeight="1">
      <c r="A12" s="224" t="s">
        <v>72</v>
      </c>
      <c r="B12" s="219">
        <v>398</v>
      </c>
      <c r="C12" s="219">
        <v>410</v>
      </c>
      <c r="D12" s="219">
        <v>349</v>
      </c>
      <c r="E12" s="219">
        <v>497</v>
      </c>
      <c r="F12" s="220">
        <v>264</v>
      </c>
      <c r="G12" s="219">
        <v>303</v>
      </c>
      <c r="H12" s="221">
        <v>528</v>
      </c>
      <c r="I12" s="219">
        <v>703</v>
      </c>
      <c r="J12" s="222">
        <v>287</v>
      </c>
      <c r="K12" s="223"/>
      <c r="L12" s="223"/>
      <c r="M12" s="223"/>
    </row>
    <row r="13" spans="1:13" s="205" customFormat="1" ht="15" customHeight="1">
      <c r="A13" s="224" t="s">
        <v>73</v>
      </c>
      <c r="B13" s="219">
        <v>787</v>
      </c>
      <c r="C13" s="219">
        <v>775</v>
      </c>
      <c r="D13" s="219">
        <v>775</v>
      </c>
      <c r="E13" s="219">
        <v>1200</v>
      </c>
      <c r="F13" s="220">
        <v>732</v>
      </c>
      <c r="G13" s="219">
        <v>870</v>
      </c>
      <c r="H13" s="221">
        <v>902</v>
      </c>
      <c r="I13" s="219">
        <v>847</v>
      </c>
      <c r="J13" s="222">
        <v>374</v>
      </c>
      <c r="K13" s="223"/>
      <c r="L13" s="223"/>
      <c r="M13" s="223"/>
    </row>
    <row r="14" spans="1:13" s="205" customFormat="1" ht="15" customHeight="1">
      <c r="A14" s="224" t="s">
        <v>74</v>
      </c>
      <c r="B14" s="219">
        <v>467</v>
      </c>
      <c r="C14" s="219">
        <v>474</v>
      </c>
      <c r="D14" s="219">
        <v>630</v>
      </c>
      <c r="E14" s="219">
        <v>970</v>
      </c>
      <c r="F14" s="220">
        <v>545</v>
      </c>
      <c r="G14" s="219">
        <v>693</v>
      </c>
      <c r="H14" s="221">
        <v>628</v>
      </c>
      <c r="I14" s="219">
        <v>821</v>
      </c>
      <c r="J14" s="222">
        <v>409</v>
      </c>
      <c r="K14" s="223"/>
      <c r="L14" s="223"/>
      <c r="M14" s="223"/>
    </row>
    <row r="15" spans="1:13" s="205" customFormat="1" ht="15" customHeight="1">
      <c r="A15" s="224" t="s">
        <v>75</v>
      </c>
      <c r="B15" s="219">
        <v>725</v>
      </c>
      <c r="C15" s="219">
        <v>612</v>
      </c>
      <c r="D15" s="219">
        <v>684</v>
      </c>
      <c r="E15" s="219">
        <v>1160</v>
      </c>
      <c r="F15" s="220">
        <v>736</v>
      </c>
      <c r="G15" s="219">
        <v>754</v>
      </c>
      <c r="H15" s="221">
        <v>796</v>
      </c>
      <c r="I15" s="219">
        <v>697</v>
      </c>
      <c r="J15" s="222">
        <v>406</v>
      </c>
      <c r="K15" s="223"/>
      <c r="L15" s="223"/>
      <c r="M15" s="223"/>
    </row>
    <row r="16" spans="1:13" s="205" customFormat="1" ht="15" customHeight="1">
      <c r="A16" s="224" t="s">
        <v>76</v>
      </c>
      <c r="B16" s="219">
        <v>1813</v>
      </c>
      <c r="C16" s="219">
        <v>1916</v>
      </c>
      <c r="D16" s="219">
        <v>1749</v>
      </c>
      <c r="E16" s="219">
        <v>3489</v>
      </c>
      <c r="F16" s="220">
        <v>2262</v>
      </c>
      <c r="G16" s="219">
        <v>2235</v>
      </c>
      <c r="H16" s="221">
        <v>2624</v>
      </c>
      <c r="I16" s="219">
        <v>2702</v>
      </c>
      <c r="J16" s="226">
        <v>1285</v>
      </c>
      <c r="K16" s="223"/>
      <c r="L16" s="223"/>
      <c r="M16" s="223"/>
    </row>
    <row r="17" spans="1:13" s="205" customFormat="1" ht="15" customHeight="1">
      <c r="A17" s="224" t="s">
        <v>77</v>
      </c>
      <c r="B17" s="219">
        <v>1250</v>
      </c>
      <c r="C17" s="219">
        <v>1243</v>
      </c>
      <c r="D17" s="219">
        <v>1178</v>
      </c>
      <c r="E17" s="219">
        <v>1784</v>
      </c>
      <c r="F17" s="220">
        <v>1252</v>
      </c>
      <c r="G17" s="219">
        <v>1335</v>
      </c>
      <c r="H17" s="221">
        <v>1499</v>
      </c>
      <c r="I17" s="225">
        <v>1429</v>
      </c>
      <c r="J17" s="222">
        <v>649</v>
      </c>
      <c r="K17" s="223"/>
      <c r="L17" s="223"/>
      <c r="M17" s="223"/>
    </row>
    <row r="18" spans="1:13" s="205" customFormat="1" ht="15" customHeight="1">
      <c r="A18" s="224" t="s">
        <v>78</v>
      </c>
      <c r="B18" s="219">
        <v>9078</v>
      </c>
      <c r="C18" s="219">
        <v>8106</v>
      </c>
      <c r="D18" s="219">
        <v>6650</v>
      </c>
      <c r="E18" s="219">
        <v>10376</v>
      </c>
      <c r="F18" s="220">
        <v>7864</v>
      </c>
      <c r="G18" s="219">
        <v>9094</v>
      </c>
      <c r="H18" s="221">
        <v>8035</v>
      </c>
      <c r="I18" s="219">
        <v>8861</v>
      </c>
      <c r="J18" s="226">
        <v>4306</v>
      </c>
      <c r="K18" s="223"/>
      <c r="L18" s="223"/>
      <c r="M18" s="223"/>
    </row>
    <row r="19" spans="1:13" s="205" customFormat="1" ht="15" customHeight="1">
      <c r="A19" s="224" t="s">
        <v>79</v>
      </c>
      <c r="B19" s="219">
        <v>5174</v>
      </c>
      <c r="C19" s="219">
        <v>4820</v>
      </c>
      <c r="D19" s="219">
        <v>3902</v>
      </c>
      <c r="E19" s="219">
        <v>6351</v>
      </c>
      <c r="F19" s="220">
        <v>4520</v>
      </c>
      <c r="G19" s="219">
        <v>5137</v>
      </c>
      <c r="H19" s="221">
        <v>4734</v>
      </c>
      <c r="I19" s="219">
        <v>4352</v>
      </c>
      <c r="J19" s="226">
        <v>2108</v>
      </c>
      <c r="K19" s="223"/>
      <c r="L19" s="223"/>
      <c r="M19" s="223"/>
    </row>
    <row r="20" spans="1:13" s="205" customFormat="1" ht="15" customHeight="1">
      <c r="A20" s="224" t="s">
        <v>80</v>
      </c>
      <c r="B20" s="219">
        <v>764</v>
      </c>
      <c r="C20" s="219">
        <v>710</v>
      </c>
      <c r="D20" s="219">
        <v>625</v>
      </c>
      <c r="E20" s="219">
        <v>1011</v>
      </c>
      <c r="F20" s="220">
        <v>705</v>
      </c>
      <c r="G20" s="219">
        <v>679</v>
      </c>
      <c r="H20" s="221">
        <v>767</v>
      </c>
      <c r="I20" s="219">
        <v>759</v>
      </c>
      <c r="J20" s="222">
        <v>309</v>
      </c>
      <c r="K20" s="223"/>
      <c r="L20" s="223"/>
      <c r="M20" s="223"/>
    </row>
    <row r="21" spans="1:13" s="205" customFormat="1" ht="15" customHeight="1">
      <c r="A21" s="224" t="s">
        <v>83</v>
      </c>
      <c r="B21" s="219">
        <v>431</v>
      </c>
      <c r="C21" s="219">
        <v>367</v>
      </c>
      <c r="D21" s="219">
        <v>350</v>
      </c>
      <c r="E21" s="219">
        <v>518</v>
      </c>
      <c r="F21" s="220">
        <v>490</v>
      </c>
      <c r="G21" s="219">
        <v>434</v>
      </c>
      <c r="H21" s="221">
        <v>452</v>
      </c>
      <c r="I21" s="219">
        <v>435</v>
      </c>
      <c r="J21" s="222">
        <v>186</v>
      </c>
      <c r="K21" s="223"/>
      <c r="L21" s="223"/>
      <c r="M21" s="223"/>
    </row>
    <row r="22" spans="1:13" s="205" customFormat="1" ht="15" customHeight="1">
      <c r="A22" s="224" t="s">
        <v>84</v>
      </c>
      <c r="B22" s="219">
        <v>351</v>
      </c>
      <c r="C22" s="219">
        <v>263</v>
      </c>
      <c r="D22" s="219">
        <v>254</v>
      </c>
      <c r="E22" s="219">
        <v>407</v>
      </c>
      <c r="F22" s="220">
        <v>357</v>
      </c>
      <c r="G22" s="219">
        <v>341</v>
      </c>
      <c r="H22" s="221">
        <v>411</v>
      </c>
      <c r="I22" s="219">
        <v>120</v>
      </c>
      <c r="J22" s="222">
        <v>208</v>
      </c>
      <c r="K22" s="223"/>
      <c r="L22" s="223"/>
      <c r="M22" s="223"/>
    </row>
    <row r="23" spans="1:13" s="205" customFormat="1" ht="15" customHeight="1">
      <c r="A23" s="224" t="s">
        <v>85</v>
      </c>
      <c r="B23" s="219">
        <v>203</v>
      </c>
      <c r="C23" s="219">
        <v>137</v>
      </c>
      <c r="D23" s="219">
        <v>167</v>
      </c>
      <c r="E23" s="219">
        <v>270</v>
      </c>
      <c r="F23" s="220">
        <v>214</v>
      </c>
      <c r="G23" s="219">
        <v>209</v>
      </c>
      <c r="H23" s="221">
        <v>186</v>
      </c>
      <c r="I23" s="225">
        <v>198</v>
      </c>
      <c r="J23" s="222">
        <v>97</v>
      </c>
      <c r="K23" s="223"/>
      <c r="L23" s="223"/>
      <c r="M23" s="223"/>
    </row>
    <row r="24" spans="1:13" s="205" customFormat="1" ht="15" customHeight="1">
      <c r="A24" s="224" t="s">
        <v>81</v>
      </c>
      <c r="B24" s="219">
        <v>269</v>
      </c>
      <c r="C24" s="219">
        <v>245</v>
      </c>
      <c r="D24" s="219">
        <v>180</v>
      </c>
      <c r="E24" s="219">
        <v>384</v>
      </c>
      <c r="F24" s="220">
        <v>278</v>
      </c>
      <c r="G24" s="219">
        <v>336</v>
      </c>
      <c r="H24" s="221">
        <v>285</v>
      </c>
      <c r="I24" s="219">
        <v>298</v>
      </c>
      <c r="J24" s="222">
        <v>147</v>
      </c>
      <c r="K24" s="223"/>
      <c r="L24" s="223"/>
      <c r="M24" s="223"/>
    </row>
    <row r="25" spans="1:13" s="205" customFormat="1" ht="15" customHeight="1">
      <c r="A25" s="224" t="s">
        <v>82</v>
      </c>
      <c r="B25" s="219">
        <v>831</v>
      </c>
      <c r="C25" s="219">
        <v>661</v>
      </c>
      <c r="D25" s="219">
        <v>690</v>
      </c>
      <c r="E25" s="219">
        <v>1392</v>
      </c>
      <c r="F25" s="220">
        <v>917</v>
      </c>
      <c r="G25" s="219">
        <v>1083</v>
      </c>
      <c r="H25" s="221">
        <v>1001</v>
      </c>
      <c r="I25" s="219">
        <v>1014</v>
      </c>
      <c r="J25" s="222">
        <v>467</v>
      </c>
      <c r="K25" s="223"/>
      <c r="L25" s="223"/>
      <c r="M25" s="223"/>
    </row>
    <row r="26" spans="1:13" s="205" customFormat="1" ht="15" customHeight="1">
      <c r="A26" s="224" t="s">
        <v>86</v>
      </c>
      <c r="B26" s="219">
        <v>346</v>
      </c>
      <c r="C26" s="219">
        <v>291</v>
      </c>
      <c r="D26" s="219">
        <v>205</v>
      </c>
      <c r="E26" s="219">
        <v>377</v>
      </c>
      <c r="F26" s="220">
        <v>257</v>
      </c>
      <c r="G26" s="219">
        <v>288</v>
      </c>
      <c r="H26" s="221">
        <v>271</v>
      </c>
      <c r="I26" s="219">
        <v>237</v>
      </c>
      <c r="J26" s="222">
        <v>136</v>
      </c>
      <c r="K26" s="223"/>
      <c r="L26" s="223"/>
      <c r="M26" s="223"/>
    </row>
    <row r="27" spans="1:13" s="205" customFormat="1" ht="15" customHeight="1">
      <c r="A27" s="224" t="s">
        <v>87</v>
      </c>
      <c r="B27" s="219">
        <v>1607</v>
      </c>
      <c r="C27" s="219">
        <v>1672</v>
      </c>
      <c r="D27" s="219">
        <v>1435</v>
      </c>
      <c r="E27" s="219">
        <v>2365</v>
      </c>
      <c r="F27" s="220">
        <v>1633</v>
      </c>
      <c r="G27" s="219">
        <v>1789</v>
      </c>
      <c r="H27" s="221">
        <v>1862</v>
      </c>
      <c r="I27" s="225">
        <v>1886</v>
      </c>
      <c r="J27" s="222">
        <v>939</v>
      </c>
      <c r="K27" s="223"/>
      <c r="L27" s="223"/>
      <c r="M27" s="223"/>
    </row>
    <row r="28" spans="1:13" s="205" customFormat="1" ht="15" customHeight="1">
      <c r="A28" s="224" t="s">
        <v>88</v>
      </c>
      <c r="B28" s="219">
        <v>3775</v>
      </c>
      <c r="C28" s="219">
        <v>3354</v>
      </c>
      <c r="D28" s="219">
        <v>2760</v>
      </c>
      <c r="E28" s="219">
        <v>4676</v>
      </c>
      <c r="F28" s="220">
        <v>3249</v>
      </c>
      <c r="G28" s="219">
        <v>3893</v>
      </c>
      <c r="H28" s="221">
        <v>3517</v>
      </c>
      <c r="I28" s="219">
        <v>4059</v>
      </c>
      <c r="J28" s="226">
        <v>1932</v>
      </c>
      <c r="K28" s="223"/>
      <c r="L28" s="223"/>
      <c r="M28" s="223"/>
    </row>
    <row r="29" spans="1:13" s="205" customFormat="1" ht="15" customHeight="1">
      <c r="A29" s="224" t="s">
        <v>89</v>
      </c>
      <c r="B29" s="219">
        <v>347</v>
      </c>
      <c r="C29" s="219">
        <v>405</v>
      </c>
      <c r="D29" s="219">
        <v>344</v>
      </c>
      <c r="E29" s="219">
        <v>621</v>
      </c>
      <c r="F29" s="220">
        <v>434</v>
      </c>
      <c r="G29" s="219">
        <v>476</v>
      </c>
      <c r="H29" s="221">
        <v>384</v>
      </c>
      <c r="I29" s="219">
        <v>425</v>
      </c>
      <c r="J29" s="222">
        <v>185</v>
      </c>
      <c r="K29" s="223"/>
      <c r="L29" s="223"/>
      <c r="M29" s="223"/>
    </row>
    <row r="30" spans="1:13" s="205" customFormat="1" ht="15" customHeight="1">
      <c r="A30" s="224" t="s">
        <v>90</v>
      </c>
      <c r="B30" s="219">
        <v>489</v>
      </c>
      <c r="C30" s="219">
        <v>410</v>
      </c>
      <c r="D30" s="219">
        <v>531</v>
      </c>
      <c r="E30" s="219">
        <v>668</v>
      </c>
      <c r="F30" s="220">
        <v>484</v>
      </c>
      <c r="G30" s="219">
        <v>532</v>
      </c>
      <c r="H30" s="221">
        <v>594</v>
      </c>
      <c r="I30" s="219">
        <v>544</v>
      </c>
      <c r="J30" s="222">
        <v>218</v>
      </c>
      <c r="K30" s="223"/>
      <c r="L30" s="223"/>
      <c r="M30" s="223"/>
    </row>
    <row r="31" spans="1:13" s="205" customFormat="1" ht="15" customHeight="1">
      <c r="A31" s="224" t="s">
        <v>91</v>
      </c>
      <c r="B31" s="219">
        <v>987</v>
      </c>
      <c r="C31" s="219">
        <v>941</v>
      </c>
      <c r="D31" s="219">
        <v>932</v>
      </c>
      <c r="E31" s="219">
        <v>1473</v>
      </c>
      <c r="F31" s="220">
        <v>1057</v>
      </c>
      <c r="G31" s="219">
        <v>1071</v>
      </c>
      <c r="H31" s="221">
        <v>1191</v>
      </c>
      <c r="I31" s="219">
        <v>1018</v>
      </c>
      <c r="J31" s="222">
        <v>536</v>
      </c>
      <c r="K31" s="223"/>
      <c r="L31" s="223"/>
      <c r="M31" s="223"/>
    </row>
    <row r="32" spans="1:13" s="205" customFormat="1" ht="15" customHeight="1">
      <c r="A32" s="224" t="s">
        <v>92</v>
      </c>
      <c r="B32" s="219">
        <v>5872</v>
      </c>
      <c r="C32" s="219">
        <v>5712</v>
      </c>
      <c r="D32" s="219">
        <v>4976</v>
      </c>
      <c r="E32" s="219">
        <v>7946</v>
      </c>
      <c r="F32" s="220">
        <v>5755</v>
      </c>
      <c r="G32" s="219">
        <v>6803</v>
      </c>
      <c r="H32" s="221">
        <v>6090</v>
      </c>
      <c r="I32" s="219">
        <v>6133</v>
      </c>
      <c r="J32" s="226">
        <v>2700</v>
      </c>
      <c r="K32" s="223"/>
      <c r="L32" s="223"/>
      <c r="M32" s="223"/>
    </row>
    <row r="33" spans="1:13" s="205" customFormat="1" ht="15" customHeight="1">
      <c r="A33" s="224" t="s">
        <v>93</v>
      </c>
      <c r="B33" s="219">
        <v>2073</v>
      </c>
      <c r="C33" s="219">
        <v>1731</v>
      </c>
      <c r="D33" s="219">
        <v>1663</v>
      </c>
      <c r="E33" s="219">
        <v>2440</v>
      </c>
      <c r="F33" s="220">
        <v>1764</v>
      </c>
      <c r="G33" s="219">
        <v>2042</v>
      </c>
      <c r="H33" s="221">
        <v>2178</v>
      </c>
      <c r="I33" s="225">
        <v>2150</v>
      </c>
      <c r="J33" s="226">
        <v>1059</v>
      </c>
      <c r="K33" s="223"/>
      <c r="L33" s="223"/>
      <c r="M33" s="223"/>
    </row>
    <row r="34" spans="1:13" s="205" customFormat="1" ht="15" customHeight="1">
      <c r="A34" s="224" t="s">
        <v>94</v>
      </c>
      <c r="B34" s="219">
        <v>100</v>
      </c>
      <c r="C34" s="219">
        <v>96</v>
      </c>
      <c r="D34" s="219">
        <v>170</v>
      </c>
      <c r="E34" s="219">
        <v>175</v>
      </c>
      <c r="F34" s="220">
        <v>162</v>
      </c>
      <c r="G34" s="219">
        <v>150</v>
      </c>
      <c r="H34" s="221">
        <v>170</v>
      </c>
      <c r="I34" s="219">
        <v>157</v>
      </c>
      <c r="J34" s="222">
        <v>60</v>
      </c>
      <c r="K34" s="223"/>
      <c r="L34" s="223"/>
      <c r="M34" s="223"/>
    </row>
    <row r="35" spans="1:13" s="205" customFormat="1" ht="15" customHeight="1">
      <c r="A35" s="224" t="s">
        <v>95</v>
      </c>
      <c r="B35" s="219">
        <v>167</v>
      </c>
      <c r="C35" s="219">
        <v>176</v>
      </c>
      <c r="D35" s="219">
        <v>205</v>
      </c>
      <c r="E35" s="219">
        <v>370</v>
      </c>
      <c r="F35" s="220">
        <v>204</v>
      </c>
      <c r="G35" s="219">
        <v>188</v>
      </c>
      <c r="H35" s="221">
        <v>152</v>
      </c>
      <c r="I35" s="219">
        <v>211</v>
      </c>
      <c r="J35" s="222">
        <v>121</v>
      </c>
      <c r="K35" s="223"/>
      <c r="L35" s="223"/>
      <c r="M35" s="223"/>
    </row>
    <row r="36" spans="1:13" s="205" customFormat="1" ht="15" customHeight="1">
      <c r="A36" s="224" t="s">
        <v>96</v>
      </c>
      <c r="B36" s="219">
        <v>97</v>
      </c>
      <c r="C36" s="219">
        <v>99</v>
      </c>
      <c r="D36" s="219">
        <v>85</v>
      </c>
      <c r="E36" s="219">
        <v>180</v>
      </c>
      <c r="F36" s="220">
        <v>121</v>
      </c>
      <c r="G36" s="219">
        <v>98</v>
      </c>
      <c r="H36" s="221">
        <v>72</v>
      </c>
      <c r="I36" s="219">
        <v>56</v>
      </c>
      <c r="J36" s="222">
        <v>19</v>
      </c>
      <c r="K36" s="223"/>
      <c r="L36" s="223"/>
      <c r="M36" s="223"/>
    </row>
    <row r="37" spans="1:13" s="205" customFormat="1" ht="15" customHeight="1">
      <c r="A37" s="224" t="s">
        <v>97</v>
      </c>
      <c r="B37" s="219">
        <v>127</v>
      </c>
      <c r="C37" s="219">
        <v>125</v>
      </c>
      <c r="D37" s="219">
        <v>94</v>
      </c>
      <c r="E37" s="219">
        <v>147</v>
      </c>
      <c r="F37" s="220">
        <v>92</v>
      </c>
      <c r="G37" s="219">
        <v>79</v>
      </c>
      <c r="H37" s="221">
        <v>108</v>
      </c>
      <c r="I37" s="219">
        <v>128</v>
      </c>
      <c r="J37" s="222">
        <v>57</v>
      </c>
      <c r="K37" s="223"/>
      <c r="L37" s="223"/>
      <c r="M37" s="223"/>
    </row>
    <row r="38" spans="1:13" s="205" customFormat="1" ht="15" customHeight="1">
      <c r="A38" s="224" t="s">
        <v>98</v>
      </c>
      <c r="B38" s="219">
        <v>703</v>
      </c>
      <c r="C38" s="219">
        <v>751</v>
      </c>
      <c r="D38" s="219">
        <v>667</v>
      </c>
      <c r="E38" s="219">
        <v>1043</v>
      </c>
      <c r="F38" s="220">
        <v>678</v>
      </c>
      <c r="G38" s="219">
        <v>768</v>
      </c>
      <c r="H38" s="221">
        <v>738</v>
      </c>
      <c r="I38" s="225">
        <v>572</v>
      </c>
      <c r="J38" s="222">
        <v>310</v>
      </c>
      <c r="K38" s="223"/>
      <c r="L38" s="223"/>
      <c r="M38" s="223"/>
    </row>
    <row r="39" spans="1:13" s="205" customFormat="1" ht="15" customHeight="1">
      <c r="A39" s="224" t="s">
        <v>99</v>
      </c>
      <c r="B39" s="219">
        <v>830</v>
      </c>
      <c r="C39" s="219">
        <v>923</v>
      </c>
      <c r="D39" s="219">
        <v>913</v>
      </c>
      <c r="E39" s="219">
        <v>1849</v>
      </c>
      <c r="F39" s="220">
        <v>1160</v>
      </c>
      <c r="G39" s="219">
        <v>1302</v>
      </c>
      <c r="H39" s="221">
        <v>1371</v>
      </c>
      <c r="I39" s="219">
        <v>1378</v>
      </c>
      <c r="J39" s="222">
        <v>589</v>
      </c>
      <c r="K39" s="223"/>
      <c r="L39" s="223"/>
      <c r="M39" s="223"/>
    </row>
    <row r="40" spans="1:13" s="205" customFormat="1" ht="15" customHeight="1">
      <c r="A40" s="224" t="s">
        <v>100</v>
      </c>
      <c r="B40" s="219">
        <v>401</v>
      </c>
      <c r="C40" s="219">
        <v>379</v>
      </c>
      <c r="D40" s="219">
        <v>416</v>
      </c>
      <c r="E40" s="219">
        <v>573</v>
      </c>
      <c r="F40" s="220">
        <v>422</v>
      </c>
      <c r="G40" s="219">
        <v>379</v>
      </c>
      <c r="H40" s="221">
        <v>405</v>
      </c>
      <c r="I40" s="219">
        <v>418</v>
      </c>
      <c r="J40" s="222">
        <v>217</v>
      </c>
      <c r="K40" s="223"/>
      <c r="L40" s="223"/>
      <c r="M40" s="223"/>
    </row>
    <row r="41" spans="1:13" s="205" customFormat="1" ht="15" customHeight="1">
      <c r="A41" s="224" t="s">
        <v>101</v>
      </c>
      <c r="B41" s="219">
        <v>230</v>
      </c>
      <c r="C41" s="219">
        <v>196</v>
      </c>
      <c r="D41" s="219">
        <v>236</v>
      </c>
      <c r="E41" s="219">
        <v>367</v>
      </c>
      <c r="F41" s="220">
        <v>216</v>
      </c>
      <c r="G41" s="219">
        <v>211</v>
      </c>
      <c r="H41" s="221">
        <v>266</v>
      </c>
      <c r="I41" s="219">
        <v>257</v>
      </c>
      <c r="J41" s="222">
        <v>139</v>
      </c>
      <c r="K41" s="223"/>
      <c r="L41" s="223"/>
      <c r="M41" s="223"/>
    </row>
    <row r="42" spans="1:13" s="205" customFormat="1" ht="15" customHeight="1">
      <c r="A42" s="224" t="s">
        <v>102</v>
      </c>
      <c r="B42" s="219">
        <v>348</v>
      </c>
      <c r="C42" s="219">
        <v>307</v>
      </c>
      <c r="D42" s="219">
        <v>343</v>
      </c>
      <c r="E42" s="219">
        <v>543</v>
      </c>
      <c r="F42" s="220">
        <v>535</v>
      </c>
      <c r="G42" s="219">
        <v>414</v>
      </c>
      <c r="H42" s="221">
        <v>393</v>
      </c>
      <c r="I42" s="225">
        <v>386</v>
      </c>
      <c r="J42" s="222">
        <v>187</v>
      </c>
      <c r="K42" s="223"/>
      <c r="L42" s="223"/>
      <c r="M42" s="223"/>
    </row>
    <row r="43" spans="1:13" s="205" customFormat="1" ht="15" customHeight="1">
      <c r="A43" s="224" t="s">
        <v>103</v>
      </c>
      <c r="B43" s="219">
        <v>593</v>
      </c>
      <c r="C43" s="219">
        <v>591</v>
      </c>
      <c r="D43" s="219">
        <v>385</v>
      </c>
      <c r="E43" s="219">
        <v>606</v>
      </c>
      <c r="F43" s="220">
        <v>492</v>
      </c>
      <c r="G43" s="219">
        <v>458</v>
      </c>
      <c r="H43" s="221">
        <v>438</v>
      </c>
      <c r="I43" s="219">
        <v>771</v>
      </c>
      <c r="J43" s="222">
        <v>218</v>
      </c>
      <c r="K43" s="223"/>
      <c r="L43" s="223"/>
      <c r="M43" s="223"/>
    </row>
    <row r="44" spans="1:13" s="205" customFormat="1" ht="15" customHeight="1">
      <c r="A44" s="224" t="s">
        <v>104</v>
      </c>
      <c r="B44" s="219">
        <v>259</v>
      </c>
      <c r="C44" s="219">
        <v>181</v>
      </c>
      <c r="D44" s="219">
        <v>210</v>
      </c>
      <c r="E44" s="219">
        <v>255</v>
      </c>
      <c r="F44" s="220">
        <v>116</v>
      </c>
      <c r="G44" s="219">
        <v>151</v>
      </c>
      <c r="H44" s="221">
        <v>197</v>
      </c>
      <c r="I44" s="219">
        <v>186</v>
      </c>
      <c r="J44" s="222">
        <v>86</v>
      </c>
      <c r="K44" s="223"/>
      <c r="L44" s="223"/>
      <c r="M44" s="223"/>
    </row>
    <row r="45" spans="1:13" s="205" customFormat="1" ht="15" customHeight="1">
      <c r="A45" s="224" t="s">
        <v>105</v>
      </c>
      <c r="B45" s="219">
        <v>2433</v>
      </c>
      <c r="C45" s="219">
        <v>2287</v>
      </c>
      <c r="D45" s="219">
        <v>2207</v>
      </c>
      <c r="E45" s="219">
        <v>3889</v>
      </c>
      <c r="F45" s="220">
        <v>2817</v>
      </c>
      <c r="G45" s="219">
        <v>3099</v>
      </c>
      <c r="H45" s="221">
        <v>2996</v>
      </c>
      <c r="I45" s="219">
        <v>2946</v>
      </c>
      <c r="J45" s="226">
        <v>1276</v>
      </c>
      <c r="K45" s="223"/>
      <c r="L45" s="223"/>
      <c r="M45" s="223"/>
    </row>
    <row r="46" spans="1:13" s="205" customFormat="1" ht="15" customHeight="1">
      <c r="A46" s="224" t="s">
        <v>106</v>
      </c>
      <c r="B46" s="219">
        <v>449</v>
      </c>
      <c r="C46" s="219">
        <v>413</v>
      </c>
      <c r="D46" s="219">
        <v>454</v>
      </c>
      <c r="E46" s="219">
        <v>706</v>
      </c>
      <c r="F46" s="220">
        <v>425</v>
      </c>
      <c r="G46" s="219">
        <v>650</v>
      </c>
      <c r="H46" s="221">
        <v>475</v>
      </c>
      <c r="I46" s="219">
        <v>608</v>
      </c>
      <c r="J46" s="222">
        <v>174</v>
      </c>
      <c r="K46" s="223"/>
      <c r="L46" s="223"/>
      <c r="M46" s="223"/>
    </row>
    <row r="47" spans="1:13" s="205" customFormat="1" ht="15" customHeight="1">
      <c r="A47" s="224" t="s">
        <v>107</v>
      </c>
      <c r="B47" s="219">
        <v>494</v>
      </c>
      <c r="C47" s="219">
        <v>404</v>
      </c>
      <c r="D47" s="219">
        <v>306</v>
      </c>
      <c r="E47" s="219">
        <v>420</v>
      </c>
      <c r="F47" s="220">
        <v>292</v>
      </c>
      <c r="G47" s="219">
        <v>360</v>
      </c>
      <c r="H47" s="221">
        <v>341</v>
      </c>
      <c r="I47" s="219">
        <v>381</v>
      </c>
      <c r="J47" s="222">
        <v>140</v>
      </c>
      <c r="K47" s="223"/>
      <c r="L47" s="223"/>
      <c r="M47" s="223"/>
    </row>
    <row r="48" spans="1:13" s="205" customFormat="1" ht="15" customHeight="1">
      <c r="A48" s="224" t="s">
        <v>108</v>
      </c>
      <c r="B48" s="219">
        <v>434</v>
      </c>
      <c r="C48" s="219">
        <v>305</v>
      </c>
      <c r="D48" s="219">
        <v>310</v>
      </c>
      <c r="E48" s="219">
        <v>467</v>
      </c>
      <c r="F48" s="220">
        <v>356</v>
      </c>
      <c r="G48" s="219">
        <v>410</v>
      </c>
      <c r="H48" s="221">
        <v>476</v>
      </c>
      <c r="I48" s="219">
        <v>477</v>
      </c>
      <c r="J48" s="222">
        <v>258</v>
      </c>
      <c r="K48" s="223"/>
      <c r="L48" s="223"/>
      <c r="M48" s="223"/>
    </row>
    <row r="49" spans="1:13" s="205" customFormat="1" ht="15" customHeight="1">
      <c r="A49" s="224" t="s">
        <v>109</v>
      </c>
      <c r="B49" s="219">
        <v>363</v>
      </c>
      <c r="C49" s="219">
        <v>545</v>
      </c>
      <c r="D49" s="219">
        <v>410</v>
      </c>
      <c r="E49" s="219">
        <v>759</v>
      </c>
      <c r="F49" s="220">
        <v>465</v>
      </c>
      <c r="G49" s="219">
        <v>508</v>
      </c>
      <c r="H49" s="221">
        <v>592</v>
      </c>
      <c r="I49" s="219">
        <v>645</v>
      </c>
      <c r="J49" s="222">
        <v>275</v>
      </c>
      <c r="K49" s="223"/>
      <c r="L49" s="223"/>
      <c r="M49" s="223"/>
    </row>
    <row r="50" spans="1:13" s="205" customFormat="1" ht="15" customHeight="1">
      <c r="A50" s="224" t="s">
        <v>110</v>
      </c>
      <c r="B50" s="219">
        <v>395</v>
      </c>
      <c r="C50" s="219">
        <v>388</v>
      </c>
      <c r="D50" s="219">
        <v>326</v>
      </c>
      <c r="E50" s="219">
        <v>1076</v>
      </c>
      <c r="F50" s="220">
        <v>465</v>
      </c>
      <c r="G50" s="219">
        <v>745</v>
      </c>
      <c r="H50" s="221">
        <v>742</v>
      </c>
      <c r="I50" s="225">
        <v>577</v>
      </c>
      <c r="J50" s="222">
        <v>313</v>
      </c>
      <c r="K50" s="223"/>
      <c r="L50" s="223"/>
      <c r="M50" s="223"/>
    </row>
    <row r="51" spans="1:13" s="205" customFormat="1" ht="15" customHeight="1">
      <c r="A51" s="224" t="s">
        <v>111</v>
      </c>
      <c r="B51" s="219">
        <v>357</v>
      </c>
      <c r="C51" s="219">
        <v>318</v>
      </c>
      <c r="D51" s="219">
        <v>261</v>
      </c>
      <c r="E51" s="219">
        <v>352</v>
      </c>
      <c r="F51" s="220">
        <v>226</v>
      </c>
      <c r="G51" s="219">
        <v>244</v>
      </c>
      <c r="H51" s="221">
        <v>268</v>
      </c>
      <c r="I51" s="219">
        <v>279</v>
      </c>
      <c r="J51" s="222">
        <v>109</v>
      </c>
      <c r="K51" s="223"/>
      <c r="L51" s="223"/>
      <c r="M51" s="223"/>
    </row>
    <row r="52" spans="1:13" s="205" customFormat="1" ht="15" customHeight="1" thickBot="1">
      <c r="A52" s="227" t="s">
        <v>112</v>
      </c>
      <c r="B52" s="219">
        <v>658</v>
      </c>
      <c r="C52" s="219">
        <v>599</v>
      </c>
      <c r="D52" s="219">
        <v>801</v>
      </c>
      <c r="E52" s="219">
        <v>1169</v>
      </c>
      <c r="F52" s="228">
        <v>788</v>
      </c>
      <c r="G52" s="219">
        <v>856</v>
      </c>
      <c r="H52" s="229">
        <v>952</v>
      </c>
      <c r="I52" s="229">
        <v>785</v>
      </c>
      <c r="J52" s="222">
        <v>485</v>
      </c>
      <c r="K52" s="223"/>
      <c r="L52" s="223"/>
      <c r="M52" s="223"/>
    </row>
    <row r="53" spans="1:13" s="205" customFormat="1" ht="15" customHeight="1" thickBot="1" thickTop="1">
      <c r="A53" s="230" t="s">
        <v>62</v>
      </c>
      <c r="B53" s="231">
        <f aca="true" t="shared" si="0" ref="B53:M53">SUM(B6:B52)</f>
        <v>50108</v>
      </c>
      <c r="C53" s="232">
        <f t="shared" si="0"/>
        <v>46627</v>
      </c>
      <c r="D53" s="231">
        <f t="shared" si="0"/>
        <v>41892</v>
      </c>
      <c r="E53" s="232">
        <f t="shared" si="0"/>
        <v>69154</v>
      </c>
      <c r="F53" s="231">
        <f t="shared" si="0"/>
        <v>48674</v>
      </c>
      <c r="G53" s="232">
        <f t="shared" si="0"/>
        <v>54532</v>
      </c>
      <c r="H53" s="231">
        <f t="shared" si="0"/>
        <v>53503</v>
      </c>
      <c r="I53" s="232">
        <f t="shared" si="0"/>
        <v>53753</v>
      </c>
      <c r="J53" s="233">
        <f t="shared" si="0"/>
        <v>25406</v>
      </c>
      <c r="K53" s="234">
        <f t="shared" si="0"/>
        <v>0</v>
      </c>
      <c r="L53" s="235">
        <f t="shared" si="0"/>
        <v>0</v>
      </c>
      <c r="M53" s="235">
        <f t="shared" si="0"/>
        <v>0</v>
      </c>
    </row>
    <row r="54" spans="1:13" s="205" customFormat="1" ht="15" customHeight="1" thickTop="1">
      <c r="A54" s="230" t="s">
        <v>230</v>
      </c>
      <c r="B54" s="236"/>
      <c r="C54" s="237">
        <f>B53+C53</f>
        <v>96735</v>
      </c>
      <c r="D54" s="236"/>
      <c r="E54" s="237">
        <f>D53+E53</f>
        <v>111046</v>
      </c>
      <c r="F54" s="236"/>
      <c r="G54" s="237">
        <f>F53+G53</f>
        <v>103206</v>
      </c>
      <c r="H54" s="236"/>
      <c r="I54" s="237">
        <f>H53+I53</f>
        <v>107256</v>
      </c>
      <c r="J54" s="238"/>
      <c r="K54" s="239"/>
      <c r="L54" s="239"/>
      <c r="M54" s="240">
        <f>J53+K53+L53+M53</f>
        <v>25406</v>
      </c>
    </row>
    <row r="55" spans="1:9" s="205" customFormat="1" ht="15" customHeight="1">
      <c r="A55" s="241"/>
      <c r="B55" s="242"/>
      <c r="C55" s="242"/>
      <c r="D55" s="242"/>
      <c r="E55" s="242"/>
      <c r="F55" s="242"/>
      <c r="G55" s="242"/>
      <c r="H55" s="243"/>
      <c r="I55" s="244"/>
    </row>
  </sheetData>
  <sheetProtection/>
  <printOptions horizontalCentered="1"/>
  <pageMargins left="0.5905511811023623" right="0.5905511811023623" top="0.5905511811023623" bottom="0.5905511811023623" header="0.8267716535433072" footer="0.196850393700787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8.796875" defaultRowHeight="27" customHeight="1"/>
  <cols>
    <col min="1" max="1" width="8.09765625" style="245" customWidth="1"/>
    <col min="2" max="2" width="8.09765625" style="199" customWidth="1"/>
    <col min="3" max="3" width="8.3984375" style="199" customWidth="1"/>
    <col min="4" max="4" width="8.09765625" style="199" customWidth="1"/>
    <col min="5" max="5" width="8.3984375" style="199" customWidth="1"/>
    <col min="6" max="6" width="8.09765625" style="199" customWidth="1"/>
    <col min="7" max="7" width="8.3984375" style="199" customWidth="1"/>
    <col min="8" max="8" width="8.09765625" style="246" customWidth="1"/>
    <col min="9" max="9" width="8.09765625" style="247" customWidth="1"/>
    <col min="10" max="13" width="8.09765625" style="199" customWidth="1"/>
    <col min="14" max="16384" width="8.69921875" style="199" customWidth="1"/>
  </cols>
  <sheetData>
    <row r="1" spans="1:13" s="252" customFormat="1" ht="22.5" customHeight="1">
      <c r="A1" s="248" t="s">
        <v>231</v>
      </c>
      <c r="B1" s="249"/>
      <c r="C1" s="249"/>
      <c r="D1" s="249"/>
      <c r="E1" s="249"/>
      <c r="F1" s="249"/>
      <c r="G1" s="249"/>
      <c r="H1" s="250"/>
      <c r="I1" s="250"/>
      <c r="J1" s="251"/>
      <c r="K1" s="251"/>
      <c r="L1" s="251"/>
      <c r="M1" s="251"/>
    </row>
    <row r="2" spans="1:13" s="257" customFormat="1" ht="13.5" customHeight="1">
      <c r="A2" s="253"/>
      <c r="B2" s="254"/>
      <c r="C2" s="255"/>
      <c r="D2" s="254"/>
      <c r="E2" s="255"/>
      <c r="F2" s="254"/>
      <c r="G2" s="197"/>
      <c r="H2" s="256"/>
      <c r="I2" s="255"/>
      <c r="M2" s="255" t="s">
        <v>210</v>
      </c>
    </row>
    <row r="3" spans="1:13" s="264" customFormat="1" ht="13.5" customHeight="1">
      <c r="A3" s="258"/>
      <c r="B3" s="259" t="s">
        <v>211</v>
      </c>
      <c r="C3" s="260"/>
      <c r="D3" s="259" t="s">
        <v>212</v>
      </c>
      <c r="E3" s="260"/>
      <c r="F3" s="259" t="s">
        <v>213</v>
      </c>
      <c r="G3" s="260"/>
      <c r="H3" s="259" t="s">
        <v>214</v>
      </c>
      <c r="I3" s="260"/>
      <c r="J3" s="261" t="s">
        <v>215</v>
      </c>
      <c r="K3" s="262"/>
      <c r="L3" s="262"/>
      <c r="M3" s="263"/>
    </row>
    <row r="4" spans="1:13" s="264" customFormat="1" ht="13.5" customHeight="1">
      <c r="A4" s="265" t="s">
        <v>216</v>
      </c>
      <c r="B4" s="266" t="s">
        <v>217</v>
      </c>
      <c r="C4" s="267" t="s">
        <v>218</v>
      </c>
      <c r="D4" s="266" t="s">
        <v>217</v>
      </c>
      <c r="E4" s="267" t="s">
        <v>218</v>
      </c>
      <c r="F4" s="266" t="s">
        <v>217</v>
      </c>
      <c r="G4" s="267" t="s">
        <v>218</v>
      </c>
      <c r="H4" s="266" t="s">
        <v>217</v>
      </c>
      <c r="I4" s="268" t="s">
        <v>218</v>
      </c>
      <c r="J4" s="269" t="s">
        <v>219</v>
      </c>
      <c r="K4" s="269" t="s">
        <v>220</v>
      </c>
      <c r="L4" s="269" t="s">
        <v>221</v>
      </c>
      <c r="M4" s="270" t="s">
        <v>222</v>
      </c>
    </row>
    <row r="5" spans="1:13" s="264" customFormat="1" ht="13.5" customHeight="1">
      <c r="A5" s="271"/>
      <c r="B5" s="272" t="s">
        <v>232</v>
      </c>
      <c r="C5" s="273" t="s">
        <v>224</v>
      </c>
      <c r="D5" s="272" t="s">
        <v>232</v>
      </c>
      <c r="E5" s="273" t="s">
        <v>224</v>
      </c>
      <c r="F5" s="274" t="s">
        <v>232</v>
      </c>
      <c r="G5" s="273" t="s">
        <v>224</v>
      </c>
      <c r="H5" s="272" t="s">
        <v>223</v>
      </c>
      <c r="I5" s="275" t="s">
        <v>224</v>
      </c>
      <c r="J5" s="276" t="s">
        <v>226</v>
      </c>
      <c r="K5" s="276" t="s">
        <v>227</v>
      </c>
      <c r="L5" s="276" t="s">
        <v>228</v>
      </c>
      <c r="M5" s="277" t="s">
        <v>229</v>
      </c>
    </row>
    <row r="6" spans="1:13" s="205" customFormat="1" ht="15" customHeight="1">
      <c r="A6" s="218" t="s">
        <v>66</v>
      </c>
      <c r="B6" s="219">
        <v>647</v>
      </c>
      <c r="C6" s="219">
        <v>589</v>
      </c>
      <c r="D6" s="219">
        <v>500</v>
      </c>
      <c r="E6" s="219">
        <v>982</v>
      </c>
      <c r="F6" s="228">
        <v>568</v>
      </c>
      <c r="G6" s="219">
        <v>873</v>
      </c>
      <c r="H6" s="221">
        <v>795</v>
      </c>
      <c r="I6" s="219">
        <v>735</v>
      </c>
      <c r="J6" s="278">
        <v>344</v>
      </c>
      <c r="K6" s="279"/>
      <c r="L6" s="280"/>
      <c r="M6" s="280"/>
    </row>
    <row r="7" spans="1:13" s="205" customFormat="1" ht="15" customHeight="1">
      <c r="A7" s="224" t="s">
        <v>67</v>
      </c>
      <c r="B7" s="219">
        <v>115</v>
      </c>
      <c r="C7" s="219">
        <v>94</v>
      </c>
      <c r="D7" s="219">
        <v>82</v>
      </c>
      <c r="E7" s="219">
        <v>136</v>
      </c>
      <c r="F7" s="220">
        <v>172</v>
      </c>
      <c r="G7" s="219">
        <v>90</v>
      </c>
      <c r="H7" s="221">
        <v>109</v>
      </c>
      <c r="I7" s="219">
        <v>118</v>
      </c>
      <c r="J7" s="226">
        <v>64</v>
      </c>
      <c r="K7" s="226"/>
      <c r="L7" s="226"/>
      <c r="M7" s="226"/>
    </row>
    <row r="8" spans="1:13" s="205" customFormat="1" ht="15" customHeight="1">
      <c r="A8" s="224" t="s">
        <v>68</v>
      </c>
      <c r="B8" s="219">
        <v>108</v>
      </c>
      <c r="C8" s="219">
        <v>121</v>
      </c>
      <c r="D8" s="219">
        <v>104</v>
      </c>
      <c r="E8" s="219">
        <v>182</v>
      </c>
      <c r="F8" s="220">
        <v>164</v>
      </c>
      <c r="G8" s="219">
        <v>122</v>
      </c>
      <c r="H8" s="221">
        <v>146</v>
      </c>
      <c r="I8" s="219">
        <v>144</v>
      </c>
      <c r="J8" s="226">
        <v>63</v>
      </c>
      <c r="K8" s="226"/>
      <c r="L8" s="226"/>
      <c r="M8" s="226"/>
    </row>
    <row r="9" spans="1:13" s="205" customFormat="1" ht="15" customHeight="1">
      <c r="A9" s="224" t="s">
        <v>69</v>
      </c>
      <c r="B9" s="219">
        <v>294</v>
      </c>
      <c r="C9" s="219">
        <v>267</v>
      </c>
      <c r="D9" s="219">
        <v>218</v>
      </c>
      <c r="E9" s="219">
        <v>481</v>
      </c>
      <c r="F9" s="220">
        <v>322</v>
      </c>
      <c r="G9" s="219">
        <v>349</v>
      </c>
      <c r="H9" s="221">
        <v>342</v>
      </c>
      <c r="I9" s="219">
        <v>341</v>
      </c>
      <c r="J9" s="226">
        <v>170</v>
      </c>
      <c r="K9" s="226"/>
      <c r="L9" s="226"/>
      <c r="M9" s="226"/>
    </row>
    <row r="10" spans="1:13" s="205" customFormat="1" ht="15" customHeight="1">
      <c r="A10" s="224" t="s">
        <v>70</v>
      </c>
      <c r="B10" s="219">
        <v>80</v>
      </c>
      <c r="C10" s="219">
        <v>70</v>
      </c>
      <c r="D10" s="219">
        <v>37</v>
      </c>
      <c r="E10" s="219">
        <v>100</v>
      </c>
      <c r="F10" s="220">
        <v>91</v>
      </c>
      <c r="G10" s="219">
        <v>59</v>
      </c>
      <c r="H10" s="221">
        <v>100</v>
      </c>
      <c r="I10" s="225">
        <v>69</v>
      </c>
      <c r="J10" s="226">
        <v>44</v>
      </c>
      <c r="K10" s="226"/>
      <c r="L10" s="226"/>
      <c r="M10" s="226"/>
    </row>
    <row r="11" spans="1:13" s="205" customFormat="1" ht="15" customHeight="1">
      <c r="A11" s="224" t="s">
        <v>71</v>
      </c>
      <c r="B11" s="219">
        <v>140</v>
      </c>
      <c r="C11" s="219">
        <v>116</v>
      </c>
      <c r="D11" s="219">
        <v>99</v>
      </c>
      <c r="E11" s="219">
        <v>200</v>
      </c>
      <c r="F11" s="220">
        <v>136</v>
      </c>
      <c r="G11" s="219">
        <v>143</v>
      </c>
      <c r="H11" s="221">
        <v>143</v>
      </c>
      <c r="I11" s="219">
        <v>118</v>
      </c>
      <c r="J11" s="226">
        <v>61</v>
      </c>
      <c r="K11" s="226"/>
      <c r="L11" s="226"/>
      <c r="M11" s="226"/>
    </row>
    <row r="12" spans="1:13" s="205" customFormat="1" ht="15" customHeight="1">
      <c r="A12" s="224" t="s">
        <v>72</v>
      </c>
      <c r="B12" s="219">
        <v>159</v>
      </c>
      <c r="C12" s="219">
        <v>120</v>
      </c>
      <c r="D12" s="219">
        <v>128</v>
      </c>
      <c r="E12" s="219">
        <v>251</v>
      </c>
      <c r="F12" s="220">
        <v>82</v>
      </c>
      <c r="G12" s="219">
        <v>222</v>
      </c>
      <c r="H12" s="221">
        <v>298</v>
      </c>
      <c r="I12" s="219">
        <v>273</v>
      </c>
      <c r="J12" s="226">
        <v>122</v>
      </c>
      <c r="K12" s="226"/>
      <c r="L12" s="226"/>
      <c r="M12" s="226"/>
    </row>
    <row r="13" spans="1:13" s="205" customFormat="1" ht="15" customHeight="1">
      <c r="A13" s="224" t="s">
        <v>73</v>
      </c>
      <c r="B13" s="219">
        <v>441</v>
      </c>
      <c r="C13" s="219">
        <v>378</v>
      </c>
      <c r="D13" s="219">
        <v>371</v>
      </c>
      <c r="E13" s="219">
        <v>586</v>
      </c>
      <c r="F13" s="220">
        <v>394</v>
      </c>
      <c r="G13" s="219">
        <v>481</v>
      </c>
      <c r="H13" s="221">
        <v>473</v>
      </c>
      <c r="I13" s="219">
        <v>455</v>
      </c>
      <c r="J13" s="226">
        <v>199</v>
      </c>
      <c r="K13" s="226"/>
      <c r="L13" s="226"/>
      <c r="M13" s="226"/>
    </row>
    <row r="14" spans="1:13" s="205" customFormat="1" ht="15" customHeight="1">
      <c r="A14" s="224" t="s">
        <v>74</v>
      </c>
      <c r="B14" s="219">
        <v>271</v>
      </c>
      <c r="C14" s="219">
        <v>228</v>
      </c>
      <c r="D14" s="219">
        <v>222</v>
      </c>
      <c r="E14" s="219">
        <v>436</v>
      </c>
      <c r="F14" s="220">
        <v>264</v>
      </c>
      <c r="G14" s="219">
        <v>300</v>
      </c>
      <c r="H14" s="221">
        <v>286</v>
      </c>
      <c r="I14" s="219">
        <v>368</v>
      </c>
      <c r="J14" s="226">
        <v>174</v>
      </c>
      <c r="K14" s="226"/>
      <c r="L14" s="226"/>
      <c r="M14" s="226"/>
    </row>
    <row r="15" spans="1:13" s="205" customFormat="1" ht="15" customHeight="1">
      <c r="A15" s="224" t="s">
        <v>75</v>
      </c>
      <c r="B15" s="219">
        <v>350</v>
      </c>
      <c r="C15" s="219">
        <v>270</v>
      </c>
      <c r="D15" s="219">
        <v>299</v>
      </c>
      <c r="E15" s="219">
        <v>476</v>
      </c>
      <c r="F15" s="220">
        <v>307</v>
      </c>
      <c r="G15" s="219">
        <v>321</v>
      </c>
      <c r="H15" s="221">
        <v>342</v>
      </c>
      <c r="I15" s="219">
        <v>292</v>
      </c>
      <c r="J15" s="226">
        <v>162</v>
      </c>
      <c r="K15" s="226"/>
      <c r="L15" s="226"/>
      <c r="M15" s="226"/>
    </row>
    <row r="16" spans="1:13" s="205" customFormat="1" ht="15" customHeight="1">
      <c r="A16" s="224" t="s">
        <v>76</v>
      </c>
      <c r="B16" s="219">
        <v>1039</v>
      </c>
      <c r="C16" s="219">
        <v>766</v>
      </c>
      <c r="D16" s="219">
        <v>805</v>
      </c>
      <c r="E16" s="219">
        <v>1335</v>
      </c>
      <c r="F16" s="220">
        <v>905</v>
      </c>
      <c r="G16" s="219">
        <v>884</v>
      </c>
      <c r="H16" s="221">
        <v>890</v>
      </c>
      <c r="I16" s="219">
        <v>862</v>
      </c>
      <c r="J16" s="226">
        <v>382</v>
      </c>
      <c r="K16" s="226"/>
      <c r="L16" s="226"/>
      <c r="M16" s="226"/>
    </row>
    <row r="17" spans="1:13" s="205" customFormat="1" ht="15" customHeight="1">
      <c r="A17" s="224" t="s">
        <v>77</v>
      </c>
      <c r="B17" s="219">
        <v>1157</v>
      </c>
      <c r="C17" s="219">
        <v>973</v>
      </c>
      <c r="D17" s="219">
        <v>964</v>
      </c>
      <c r="E17" s="219">
        <v>1492</v>
      </c>
      <c r="F17" s="220">
        <v>1041</v>
      </c>
      <c r="G17" s="219">
        <v>1114</v>
      </c>
      <c r="H17" s="221">
        <v>1189</v>
      </c>
      <c r="I17" s="225">
        <v>1155</v>
      </c>
      <c r="J17" s="226">
        <v>553</v>
      </c>
      <c r="K17" s="226"/>
      <c r="L17" s="226"/>
      <c r="M17" s="226"/>
    </row>
    <row r="18" spans="1:13" s="205" customFormat="1" ht="15" customHeight="1">
      <c r="A18" s="224" t="s">
        <v>78</v>
      </c>
      <c r="B18" s="219">
        <v>2929</v>
      </c>
      <c r="C18" s="219">
        <v>2610</v>
      </c>
      <c r="D18" s="219">
        <v>2271</v>
      </c>
      <c r="E18" s="219">
        <v>3252</v>
      </c>
      <c r="F18" s="220">
        <v>2539</v>
      </c>
      <c r="G18" s="219">
        <v>2652</v>
      </c>
      <c r="H18" s="221">
        <v>2606</v>
      </c>
      <c r="I18" s="219">
        <v>2790</v>
      </c>
      <c r="J18" s="226">
        <v>1376</v>
      </c>
      <c r="K18" s="226"/>
      <c r="L18" s="226"/>
      <c r="M18" s="226"/>
    </row>
    <row r="19" spans="1:13" s="205" customFormat="1" ht="15" customHeight="1">
      <c r="A19" s="224" t="s">
        <v>79</v>
      </c>
      <c r="B19" s="219">
        <v>2886</v>
      </c>
      <c r="C19" s="219">
        <v>2818</v>
      </c>
      <c r="D19" s="219">
        <v>2421</v>
      </c>
      <c r="E19" s="219">
        <v>3941</v>
      </c>
      <c r="F19" s="220">
        <v>2859</v>
      </c>
      <c r="G19" s="219">
        <v>3027</v>
      </c>
      <c r="H19" s="221">
        <v>2851</v>
      </c>
      <c r="I19" s="219">
        <v>2648</v>
      </c>
      <c r="J19" s="226">
        <v>1347</v>
      </c>
      <c r="K19" s="226"/>
      <c r="L19" s="226"/>
      <c r="M19" s="226"/>
    </row>
    <row r="20" spans="1:13" s="205" customFormat="1" ht="15" customHeight="1">
      <c r="A20" s="224" t="s">
        <v>80</v>
      </c>
      <c r="B20" s="219">
        <v>338</v>
      </c>
      <c r="C20" s="219">
        <v>302</v>
      </c>
      <c r="D20" s="219">
        <v>271</v>
      </c>
      <c r="E20" s="219">
        <v>460</v>
      </c>
      <c r="F20" s="220">
        <v>325</v>
      </c>
      <c r="G20" s="219">
        <v>288</v>
      </c>
      <c r="H20" s="221">
        <v>267</v>
      </c>
      <c r="I20" s="219">
        <v>276</v>
      </c>
      <c r="J20" s="226">
        <v>111</v>
      </c>
      <c r="K20" s="226"/>
      <c r="L20" s="226"/>
      <c r="M20" s="226"/>
    </row>
    <row r="21" spans="1:13" s="205" customFormat="1" ht="15" customHeight="1">
      <c r="A21" s="224" t="s">
        <v>83</v>
      </c>
      <c r="B21" s="219">
        <v>143</v>
      </c>
      <c r="C21" s="219">
        <v>113</v>
      </c>
      <c r="D21" s="219">
        <v>133</v>
      </c>
      <c r="E21" s="219">
        <v>203</v>
      </c>
      <c r="F21" s="220">
        <v>282</v>
      </c>
      <c r="G21" s="219">
        <v>148</v>
      </c>
      <c r="H21" s="221">
        <v>161</v>
      </c>
      <c r="I21" s="219">
        <v>142</v>
      </c>
      <c r="J21" s="226">
        <v>59</v>
      </c>
      <c r="K21" s="226"/>
      <c r="L21" s="226"/>
      <c r="M21" s="226"/>
    </row>
    <row r="22" spans="1:13" s="205" customFormat="1" ht="15" customHeight="1">
      <c r="A22" s="224" t="s">
        <v>84</v>
      </c>
      <c r="B22" s="219">
        <v>169</v>
      </c>
      <c r="C22" s="219">
        <v>140</v>
      </c>
      <c r="D22" s="219">
        <v>157</v>
      </c>
      <c r="E22" s="219">
        <v>218</v>
      </c>
      <c r="F22" s="220">
        <v>174</v>
      </c>
      <c r="G22" s="219">
        <v>156</v>
      </c>
      <c r="H22" s="221">
        <v>186</v>
      </c>
      <c r="I22" s="219">
        <v>63</v>
      </c>
      <c r="J22" s="226">
        <v>100</v>
      </c>
      <c r="K22" s="226"/>
      <c r="L22" s="226"/>
      <c r="M22" s="226"/>
    </row>
    <row r="23" spans="1:13" s="205" customFormat="1" ht="15" customHeight="1">
      <c r="A23" s="224" t="s">
        <v>85</v>
      </c>
      <c r="B23" s="219">
        <v>104</v>
      </c>
      <c r="C23" s="219">
        <v>85</v>
      </c>
      <c r="D23" s="219">
        <v>91</v>
      </c>
      <c r="E23" s="219">
        <v>151</v>
      </c>
      <c r="F23" s="220">
        <v>107</v>
      </c>
      <c r="G23" s="219">
        <v>112</v>
      </c>
      <c r="H23" s="221">
        <v>85</v>
      </c>
      <c r="I23" s="225">
        <v>84</v>
      </c>
      <c r="J23" s="226">
        <v>48</v>
      </c>
      <c r="K23" s="226"/>
      <c r="L23" s="226"/>
      <c r="M23" s="226"/>
    </row>
    <row r="24" spans="1:13" s="205" customFormat="1" ht="15" customHeight="1">
      <c r="A24" s="224" t="s">
        <v>81</v>
      </c>
      <c r="B24" s="219">
        <v>175</v>
      </c>
      <c r="C24" s="219">
        <v>178</v>
      </c>
      <c r="D24" s="219">
        <v>118</v>
      </c>
      <c r="E24" s="219">
        <v>226</v>
      </c>
      <c r="F24" s="220">
        <v>208</v>
      </c>
      <c r="G24" s="219">
        <v>186</v>
      </c>
      <c r="H24" s="221">
        <v>146</v>
      </c>
      <c r="I24" s="219">
        <v>179</v>
      </c>
      <c r="J24" s="226">
        <v>76</v>
      </c>
      <c r="K24" s="226"/>
      <c r="L24" s="226"/>
      <c r="M24" s="226"/>
    </row>
    <row r="25" spans="1:13" s="205" customFormat="1" ht="15" customHeight="1">
      <c r="A25" s="224" t="s">
        <v>82</v>
      </c>
      <c r="B25" s="219">
        <v>481</v>
      </c>
      <c r="C25" s="219">
        <v>402</v>
      </c>
      <c r="D25" s="219">
        <v>432</v>
      </c>
      <c r="E25" s="219">
        <v>722</v>
      </c>
      <c r="F25" s="220">
        <v>496</v>
      </c>
      <c r="G25" s="219">
        <v>566</v>
      </c>
      <c r="H25" s="221">
        <v>539</v>
      </c>
      <c r="I25" s="219">
        <v>558</v>
      </c>
      <c r="J25" s="226">
        <v>254</v>
      </c>
      <c r="K25" s="226"/>
      <c r="L25" s="226"/>
      <c r="M25" s="226"/>
    </row>
    <row r="26" spans="1:13" s="205" customFormat="1" ht="15" customHeight="1">
      <c r="A26" s="224" t="s">
        <v>86</v>
      </c>
      <c r="B26" s="219">
        <v>170</v>
      </c>
      <c r="C26" s="219">
        <v>150</v>
      </c>
      <c r="D26" s="219">
        <v>124</v>
      </c>
      <c r="E26" s="219">
        <v>243</v>
      </c>
      <c r="F26" s="220">
        <v>158</v>
      </c>
      <c r="G26" s="219">
        <v>184</v>
      </c>
      <c r="H26" s="221">
        <v>206</v>
      </c>
      <c r="I26" s="219">
        <v>170</v>
      </c>
      <c r="J26" s="226">
        <v>149</v>
      </c>
      <c r="K26" s="226"/>
      <c r="L26" s="226"/>
      <c r="M26" s="226"/>
    </row>
    <row r="27" spans="1:13" s="205" customFormat="1" ht="15" customHeight="1">
      <c r="A27" s="224" t="s">
        <v>87</v>
      </c>
      <c r="B27" s="219">
        <v>574</v>
      </c>
      <c r="C27" s="219">
        <v>542</v>
      </c>
      <c r="D27" s="219">
        <v>509</v>
      </c>
      <c r="E27" s="219">
        <v>884</v>
      </c>
      <c r="F27" s="220">
        <v>591</v>
      </c>
      <c r="G27" s="219">
        <v>680</v>
      </c>
      <c r="H27" s="221">
        <v>653</v>
      </c>
      <c r="I27" s="225">
        <v>684</v>
      </c>
      <c r="J27" s="226">
        <v>313</v>
      </c>
      <c r="K27" s="226"/>
      <c r="L27" s="226"/>
      <c r="M27" s="226"/>
    </row>
    <row r="28" spans="1:13" s="205" customFormat="1" ht="15" customHeight="1">
      <c r="A28" s="224" t="s">
        <v>88</v>
      </c>
      <c r="B28" s="219">
        <v>1868</v>
      </c>
      <c r="C28" s="219">
        <v>1825</v>
      </c>
      <c r="D28" s="219">
        <v>1500</v>
      </c>
      <c r="E28" s="219">
        <v>2708</v>
      </c>
      <c r="F28" s="220">
        <v>1720</v>
      </c>
      <c r="G28" s="219">
        <v>2059</v>
      </c>
      <c r="H28" s="221">
        <v>1880</v>
      </c>
      <c r="I28" s="219">
        <v>2091</v>
      </c>
      <c r="J28" s="226">
        <v>967</v>
      </c>
      <c r="K28" s="226"/>
      <c r="L28" s="226"/>
      <c r="M28" s="226"/>
    </row>
    <row r="29" spans="1:13" s="205" customFormat="1" ht="15" customHeight="1">
      <c r="A29" s="224" t="s">
        <v>89</v>
      </c>
      <c r="B29" s="219">
        <v>238</v>
      </c>
      <c r="C29" s="219">
        <v>245</v>
      </c>
      <c r="D29" s="219">
        <v>207</v>
      </c>
      <c r="E29" s="219">
        <v>342</v>
      </c>
      <c r="F29" s="220">
        <v>241</v>
      </c>
      <c r="G29" s="219">
        <v>277</v>
      </c>
      <c r="H29" s="221">
        <v>229</v>
      </c>
      <c r="I29" s="219">
        <v>241</v>
      </c>
      <c r="J29" s="226">
        <v>125</v>
      </c>
      <c r="K29" s="226"/>
      <c r="L29" s="226"/>
      <c r="M29" s="226"/>
    </row>
    <row r="30" spans="1:13" s="205" customFormat="1" ht="15" customHeight="1">
      <c r="A30" s="224" t="s">
        <v>90</v>
      </c>
      <c r="B30" s="219">
        <v>198</v>
      </c>
      <c r="C30" s="219">
        <v>155</v>
      </c>
      <c r="D30" s="219">
        <v>171</v>
      </c>
      <c r="E30" s="219">
        <v>217</v>
      </c>
      <c r="F30" s="220">
        <v>175</v>
      </c>
      <c r="G30" s="219">
        <v>166</v>
      </c>
      <c r="H30" s="221">
        <v>193</v>
      </c>
      <c r="I30" s="219">
        <v>125</v>
      </c>
      <c r="J30" s="226">
        <v>62</v>
      </c>
      <c r="K30" s="226"/>
      <c r="L30" s="226"/>
      <c r="M30" s="226"/>
    </row>
    <row r="31" spans="1:13" s="205" customFormat="1" ht="15" customHeight="1">
      <c r="A31" s="224" t="s">
        <v>91</v>
      </c>
      <c r="B31" s="219">
        <v>653</v>
      </c>
      <c r="C31" s="219">
        <v>563</v>
      </c>
      <c r="D31" s="219">
        <v>589</v>
      </c>
      <c r="E31" s="219">
        <v>886</v>
      </c>
      <c r="F31" s="220">
        <v>640</v>
      </c>
      <c r="G31" s="219">
        <v>650</v>
      </c>
      <c r="H31" s="221">
        <v>678</v>
      </c>
      <c r="I31" s="219">
        <v>593</v>
      </c>
      <c r="J31" s="226">
        <v>329</v>
      </c>
      <c r="K31" s="226"/>
      <c r="L31" s="226"/>
      <c r="M31" s="226"/>
    </row>
    <row r="32" spans="1:13" s="205" customFormat="1" ht="15" customHeight="1">
      <c r="A32" s="224" t="s">
        <v>92</v>
      </c>
      <c r="B32" s="219">
        <v>2795</v>
      </c>
      <c r="C32" s="219">
        <v>2815</v>
      </c>
      <c r="D32" s="219">
        <v>2442</v>
      </c>
      <c r="E32" s="219">
        <v>4049</v>
      </c>
      <c r="F32" s="220">
        <v>2586</v>
      </c>
      <c r="G32" s="219">
        <v>3177</v>
      </c>
      <c r="H32" s="221">
        <v>2725</v>
      </c>
      <c r="I32" s="219">
        <v>2570</v>
      </c>
      <c r="J32" s="226">
        <v>1071</v>
      </c>
      <c r="K32" s="226"/>
      <c r="L32" s="226"/>
      <c r="M32" s="226"/>
    </row>
    <row r="33" spans="1:13" s="205" customFormat="1" ht="15" customHeight="1">
      <c r="A33" s="224" t="s">
        <v>93</v>
      </c>
      <c r="B33" s="219">
        <v>1245</v>
      </c>
      <c r="C33" s="219">
        <v>1033</v>
      </c>
      <c r="D33" s="219">
        <v>1078</v>
      </c>
      <c r="E33" s="219">
        <v>1588</v>
      </c>
      <c r="F33" s="220">
        <v>1106</v>
      </c>
      <c r="G33" s="219">
        <v>1169</v>
      </c>
      <c r="H33" s="221">
        <v>1263</v>
      </c>
      <c r="I33" s="225">
        <v>1117</v>
      </c>
      <c r="J33" s="226">
        <v>644</v>
      </c>
      <c r="K33" s="226"/>
      <c r="L33" s="226"/>
      <c r="M33" s="226"/>
    </row>
    <row r="34" spans="1:13" s="205" customFormat="1" ht="15" customHeight="1">
      <c r="A34" s="224" t="s">
        <v>94</v>
      </c>
      <c r="B34" s="219">
        <v>190</v>
      </c>
      <c r="C34" s="219">
        <v>163</v>
      </c>
      <c r="D34" s="219">
        <v>170</v>
      </c>
      <c r="E34" s="219">
        <v>241</v>
      </c>
      <c r="F34" s="220">
        <v>163</v>
      </c>
      <c r="G34" s="219">
        <v>176</v>
      </c>
      <c r="H34" s="221">
        <v>188</v>
      </c>
      <c r="I34" s="219">
        <v>172</v>
      </c>
      <c r="J34" s="226">
        <v>57</v>
      </c>
      <c r="K34" s="226"/>
      <c r="L34" s="226"/>
      <c r="M34" s="226"/>
    </row>
    <row r="35" spans="1:13" s="205" customFormat="1" ht="15" customHeight="1">
      <c r="A35" s="224" t="s">
        <v>95</v>
      </c>
      <c r="B35" s="219">
        <v>158</v>
      </c>
      <c r="C35" s="219">
        <v>164</v>
      </c>
      <c r="D35" s="219">
        <v>135</v>
      </c>
      <c r="E35" s="219">
        <v>195</v>
      </c>
      <c r="F35" s="220">
        <v>127</v>
      </c>
      <c r="G35" s="219">
        <v>122</v>
      </c>
      <c r="H35" s="221">
        <v>125</v>
      </c>
      <c r="I35" s="219">
        <v>134</v>
      </c>
      <c r="J35" s="226">
        <v>58</v>
      </c>
      <c r="K35" s="226"/>
      <c r="L35" s="226"/>
      <c r="M35" s="226"/>
    </row>
    <row r="36" spans="1:13" s="205" customFormat="1" ht="15" customHeight="1">
      <c r="A36" s="224" t="s">
        <v>96</v>
      </c>
      <c r="B36" s="219">
        <v>61</v>
      </c>
      <c r="C36" s="219">
        <v>61</v>
      </c>
      <c r="D36" s="219">
        <v>67</v>
      </c>
      <c r="E36" s="219">
        <v>116</v>
      </c>
      <c r="F36" s="220">
        <v>82</v>
      </c>
      <c r="G36" s="219">
        <v>62</v>
      </c>
      <c r="H36" s="221">
        <v>54</v>
      </c>
      <c r="I36" s="219">
        <v>52</v>
      </c>
      <c r="J36" s="226">
        <v>41</v>
      </c>
      <c r="K36" s="226"/>
      <c r="L36" s="226"/>
      <c r="M36" s="226"/>
    </row>
    <row r="37" spans="1:13" s="205" customFormat="1" ht="15" customHeight="1">
      <c r="A37" s="224" t="s">
        <v>97</v>
      </c>
      <c r="B37" s="219">
        <v>79</v>
      </c>
      <c r="C37" s="219">
        <v>62</v>
      </c>
      <c r="D37" s="219">
        <v>51</v>
      </c>
      <c r="E37" s="219">
        <v>119</v>
      </c>
      <c r="F37" s="220">
        <v>76</v>
      </c>
      <c r="G37" s="219">
        <v>64</v>
      </c>
      <c r="H37" s="221">
        <v>76</v>
      </c>
      <c r="I37" s="219">
        <v>72</v>
      </c>
      <c r="J37" s="226">
        <v>43</v>
      </c>
      <c r="K37" s="226"/>
      <c r="L37" s="226"/>
      <c r="M37" s="226"/>
    </row>
    <row r="38" spans="1:13" s="205" customFormat="1" ht="15" customHeight="1">
      <c r="A38" s="224" t="s">
        <v>98</v>
      </c>
      <c r="B38" s="219">
        <v>223</v>
      </c>
      <c r="C38" s="219">
        <v>215</v>
      </c>
      <c r="D38" s="219">
        <v>197</v>
      </c>
      <c r="E38" s="219">
        <v>372</v>
      </c>
      <c r="F38" s="220">
        <v>222</v>
      </c>
      <c r="G38" s="219">
        <v>232</v>
      </c>
      <c r="H38" s="221">
        <v>248</v>
      </c>
      <c r="I38" s="225">
        <v>189</v>
      </c>
      <c r="J38" s="226">
        <v>120</v>
      </c>
      <c r="K38" s="226"/>
      <c r="L38" s="226"/>
      <c r="M38" s="226"/>
    </row>
    <row r="39" spans="1:13" s="205" customFormat="1" ht="15" customHeight="1">
      <c r="A39" s="224" t="s">
        <v>99</v>
      </c>
      <c r="B39" s="219">
        <v>428</v>
      </c>
      <c r="C39" s="219">
        <v>430</v>
      </c>
      <c r="D39" s="219">
        <v>405</v>
      </c>
      <c r="E39" s="219">
        <v>732</v>
      </c>
      <c r="F39" s="220">
        <v>491</v>
      </c>
      <c r="G39" s="219">
        <v>543</v>
      </c>
      <c r="H39" s="221">
        <v>591</v>
      </c>
      <c r="I39" s="219">
        <v>532</v>
      </c>
      <c r="J39" s="226">
        <v>232</v>
      </c>
      <c r="K39" s="226"/>
      <c r="L39" s="226"/>
      <c r="M39" s="226"/>
    </row>
    <row r="40" spans="1:13" s="205" customFormat="1" ht="15" customHeight="1">
      <c r="A40" s="224" t="s">
        <v>100</v>
      </c>
      <c r="B40" s="219">
        <v>235</v>
      </c>
      <c r="C40" s="219">
        <v>189</v>
      </c>
      <c r="D40" s="219">
        <v>200</v>
      </c>
      <c r="E40" s="219">
        <v>254</v>
      </c>
      <c r="F40" s="220">
        <v>207</v>
      </c>
      <c r="G40" s="219">
        <v>212</v>
      </c>
      <c r="H40" s="221">
        <v>227</v>
      </c>
      <c r="I40" s="219">
        <v>219</v>
      </c>
      <c r="J40" s="226">
        <v>124</v>
      </c>
      <c r="K40" s="226"/>
      <c r="L40" s="226"/>
      <c r="M40" s="226"/>
    </row>
    <row r="41" spans="1:13" s="205" customFormat="1" ht="15" customHeight="1">
      <c r="A41" s="224" t="s">
        <v>101</v>
      </c>
      <c r="B41" s="219">
        <v>124</v>
      </c>
      <c r="C41" s="219">
        <v>106</v>
      </c>
      <c r="D41" s="219">
        <v>131</v>
      </c>
      <c r="E41" s="219">
        <v>232</v>
      </c>
      <c r="F41" s="220">
        <v>116</v>
      </c>
      <c r="G41" s="219">
        <v>120</v>
      </c>
      <c r="H41" s="221">
        <v>130</v>
      </c>
      <c r="I41" s="219">
        <v>140</v>
      </c>
      <c r="J41" s="226">
        <v>74</v>
      </c>
      <c r="K41" s="226"/>
      <c r="L41" s="226"/>
      <c r="M41" s="226"/>
    </row>
    <row r="42" spans="1:13" s="205" customFormat="1" ht="15" customHeight="1">
      <c r="A42" s="224" t="s">
        <v>102</v>
      </c>
      <c r="B42" s="219">
        <v>122</v>
      </c>
      <c r="C42" s="219">
        <v>77</v>
      </c>
      <c r="D42" s="219">
        <v>98</v>
      </c>
      <c r="E42" s="219">
        <v>153</v>
      </c>
      <c r="F42" s="220">
        <v>112</v>
      </c>
      <c r="G42" s="219">
        <v>117</v>
      </c>
      <c r="H42" s="221">
        <v>113</v>
      </c>
      <c r="I42" s="225">
        <v>109</v>
      </c>
      <c r="J42" s="226">
        <v>64</v>
      </c>
      <c r="K42" s="226"/>
      <c r="L42" s="226"/>
      <c r="M42" s="226"/>
    </row>
    <row r="43" spans="1:13" s="205" customFormat="1" ht="15" customHeight="1">
      <c r="A43" s="224" t="s">
        <v>103</v>
      </c>
      <c r="B43" s="219">
        <v>182</v>
      </c>
      <c r="C43" s="219">
        <v>239</v>
      </c>
      <c r="D43" s="219">
        <v>172</v>
      </c>
      <c r="E43" s="219">
        <v>278</v>
      </c>
      <c r="F43" s="220">
        <v>245</v>
      </c>
      <c r="G43" s="219">
        <v>212</v>
      </c>
      <c r="H43" s="221">
        <v>197</v>
      </c>
      <c r="I43" s="219">
        <v>255</v>
      </c>
      <c r="J43" s="226">
        <v>88</v>
      </c>
      <c r="K43" s="226"/>
      <c r="L43" s="226"/>
      <c r="M43" s="226"/>
    </row>
    <row r="44" spans="1:13" s="205" customFormat="1" ht="15" customHeight="1">
      <c r="A44" s="224" t="s">
        <v>104</v>
      </c>
      <c r="B44" s="219">
        <v>139</v>
      </c>
      <c r="C44" s="219">
        <v>105</v>
      </c>
      <c r="D44" s="219">
        <v>102</v>
      </c>
      <c r="E44" s="219">
        <v>130</v>
      </c>
      <c r="F44" s="220">
        <v>88</v>
      </c>
      <c r="G44" s="219">
        <v>140</v>
      </c>
      <c r="H44" s="221">
        <v>160</v>
      </c>
      <c r="I44" s="219">
        <v>150</v>
      </c>
      <c r="J44" s="226">
        <v>68</v>
      </c>
      <c r="K44" s="226"/>
      <c r="L44" s="226"/>
      <c r="M44" s="226"/>
    </row>
    <row r="45" spans="1:13" s="205" customFormat="1" ht="15" customHeight="1">
      <c r="A45" s="224" t="s">
        <v>105</v>
      </c>
      <c r="B45" s="219">
        <v>1069</v>
      </c>
      <c r="C45" s="219">
        <v>914</v>
      </c>
      <c r="D45" s="219">
        <v>885</v>
      </c>
      <c r="E45" s="219">
        <v>1487</v>
      </c>
      <c r="F45" s="220">
        <v>1017</v>
      </c>
      <c r="G45" s="219">
        <v>1219</v>
      </c>
      <c r="H45" s="221">
        <v>1129</v>
      </c>
      <c r="I45" s="219">
        <v>1112</v>
      </c>
      <c r="J45" s="226">
        <v>433</v>
      </c>
      <c r="K45" s="226"/>
      <c r="L45" s="226"/>
      <c r="M45" s="226"/>
    </row>
    <row r="46" spans="1:13" s="205" customFormat="1" ht="15" customHeight="1">
      <c r="A46" s="224" t="s">
        <v>106</v>
      </c>
      <c r="B46" s="219">
        <v>149</v>
      </c>
      <c r="C46" s="219">
        <v>158</v>
      </c>
      <c r="D46" s="219">
        <v>127</v>
      </c>
      <c r="E46" s="219">
        <v>294</v>
      </c>
      <c r="F46" s="220">
        <v>165</v>
      </c>
      <c r="G46" s="219">
        <v>297</v>
      </c>
      <c r="H46" s="221">
        <v>196</v>
      </c>
      <c r="I46" s="219">
        <v>276</v>
      </c>
      <c r="J46" s="226">
        <v>53</v>
      </c>
      <c r="K46" s="226"/>
      <c r="L46" s="226"/>
      <c r="M46" s="226"/>
    </row>
    <row r="47" spans="1:13" s="205" customFormat="1" ht="15" customHeight="1">
      <c r="A47" s="224" t="s">
        <v>107</v>
      </c>
      <c r="B47" s="219">
        <v>266</v>
      </c>
      <c r="C47" s="219">
        <v>206</v>
      </c>
      <c r="D47" s="219">
        <v>166</v>
      </c>
      <c r="E47" s="219">
        <v>239</v>
      </c>
      <c r="F47" s="220">
        <v>193</v>
      </c>
      <c r="G47" s="219">
        <v>194</v>
      </c>
      <c r="H47" s="221">
        <v>207</v>
      </c>
      <c r="I47" s="219">
        <v>206</v>
      </c>
      <c r="J47" s="226">
        <v>91</v>
      </c>
      <c r="K47" s="226"/>
      <c r="L47" s="226"/>
      <c r="M47" s="226"/>
    </row>
    <row r="48" spans="1:13" s="205" customFormat="1" ht="15" customHeight="1">
      <c r="A48" s="224" t="s">
        <v>108</v>
      </c>
      <c r="B48" s="219">
        <v>272</v>
      </c>
      <c r="C48" s="219">
        <v>202</v>
      </c>
      <c r="D48" s="219">
        <v>185</v>
      </c>
      <c r="E48" s="219">
        <v>313</v>
      </c>
      <c r="F48" s="220">
        <v>238</v>
      </c>
      <c r="G48" s="219">
        <v>290</v>
      </c>
      <c r="H48" s="221">
        <v>288</v>
      </c>
      <c r="I48" s="219">
        <v>331</v>
      </c>
      <c r="J48" s="226">
        <v>153</v>
      </c>
      <c r="K48" s="226"/>
      <c r="L48" s="226"/>
      <c r="M48" s="226"/>
    </row>
    <row r="49" spans="1:13" s="205" customFormat="1" ht="15" customHeight="1">
      <c r="A49" s="224" t="s">
        <v>109</v>
      </c>
      <c r="B49" s="219">
        <v>156</v>
      </c>
      <c r="C49" s="219">
        <v>147</v>
      </c>
      <c r="D49" s="219">
        <v>121</v>
      </c>
      <c r="E49" s="219">
        <v>211</v>
      </c>
      <c r="F49" s="220">
        <v>168</v>
      </c>
      <c r="G49" s="219">
        <v>139</v>
      </c>
      <c r="H49" s="221">
        <v>170</v>
      </c>
      <c r="I49" s="219">
        <v>153</v>
      </c>
      <c r="J49" s="226">
        <v>71</v>
      </c>
      <c r="K49" s="226"/>
      <c r="L49" s="226"/>
      <c r="M49" s="226"/>
    </row>
    <row r="50" spans="1:13" s="205" customFormat="1" ht="15" customHeight="1">
      <c r="A50" s="224" t="s">
        <v>110</v>
      </c>
      <c r="B50" s="219">
        <v>109</v>
      </c>
      <c r="C50" s="219">
        <v>96</v>
      </c>
      <c r="D50" s="219">
        <v>68</v>
      </c>
      <c r="E50" s="219">
        <v>187</v>
      </c>
      <c r="F50" s="220">
        <v>129</v>
      </c>
      <c r="G50" s="219">
        <v>165</v>
      </c>
      <c r="H50" s="221">
        <v>181</v>
      </c>
      <c r="I50" s="225">
        <v>169</v>
      </c>
      <c r="J50" s="226">
        <v>81</v>
      </c>
      <c r="K50" s="226"/>
      <c r="L50" s="226"/>
      <c r="M50" s="226"/>
    </row>
    <row r="51" spans="1:13" s="205" customFormat="1" ht="15" customHeight="1">
      <c r="A51" s="224" t="s">
        <v>111</v>
      </c>
      <c r="B51" s="219">
        <v>171</v>
      </c>
      <c r="C51" s="219">
        <v>151</v>
      </c>
      <c r="D51" s="219">
        <v>144</v>
      </c>
      <c r="E51" s="219">
        <v>188</v>
      </c>
      <c r="F51" s="220">
        <v>133</v>
      </c>
      <c r="G51" s="219">
        <v>147</v>
      </c>
      <c r="H51" s="221">
        <v>158</v>
      </c>
      <c r="I51" s="219">
        <v>168</v>
      </c>
      <c r="J51" s="226">
        <v>69</v>
      </c>
      <c r="K51" s="226"/>
      <c r="L51" s="226"/>
      <c r="M51" s="226"/>
    </row>
    <row r="52" spans="1:13" s="205" customFormat="1" ht="15" customHeight="1" thickBot="1">
      <c r="A52" s="227" t="s">
        <v>112</v>
      </c>
      <c r="B52" s="219">
        <v>317</v>
      </c>
      <c r="C52" s="219">
        <v>367</v>
      </c>
      <c r="D52" s="219">
        <v>357</v>
      </c>
      <c r="E52" s="219">
        <v>606</v>
      </c>
      <c r="F52" s="228">
        <v>332</v>
      </c>
      <c r="G52" s="219">
        <v>355</v>
      </c>
      <c r="H52" s="229">
        <v>395</v>
      </c>
      <c r="I52" s="229">
        <v>306</v>
      </c>
      <c r="J52" s="278">
        <v>199</v>
      </c>
      <c r="K52" s="279"/>
      <c r="L52" s="280"/>
      <c r="M52" s="280"/>
    </row>
    <row r="53" spans="1:13" s="205" customFormat="1" ht="15" customHeight="1" thickBot="1" thickTop="1">
      <c r="A53" s="230" t="s">
        <v>62</v>
      </c>
      <c r="B53" s="231">
        <f aca="true" t="shared" si="0" ref="B53:M53">SUM(B6:B52)</f>
        <v>24217</v>
      </c>
      <c r="C53" s="232">
        <f t="shared" si="0"/>
        <v>22020</v>
      </c>
      <c r="D53" s="231">
        <f t="shared" si="0"/>
        <v>20124</v>
      </c>
      <c r="E53" s="232">
        <f t="shared" si="0"/>
        <v>33094</v>
      </c>
      <c r="F53" s="231">
        <f t="shared" si="0"/>
        <v>22957</v>
      </c>
      <c r="G53" s="232">
        <f t="shared" si="0"/>
        <v>25261</v>
      </c>
      <c r="H53" s="231">
        <f t="shared" si="0"/>
        <v>24614</v>
      </c>
      <c r="I53" s="232">
        <f t="shared" si="0"/>
        <v>24006</v>
      </c>
      <c r="J53" s="233">
        <f t="shared" si="0"/>
        <v>11488</v>
      </c>
      <c r="K53" s="234">
        <f t="shared" si="0"/>
        <v>0</v>
      </c>
      <c r="L53" s="235">
        <f t="shared" si="0"/>
        <v>0</v>
      </c>
      <c r="M53" s="235">
        <f t="shared" si="0"/>
        <v>0</v>
      </c>
    </row>
    <row r="54" spans="1:13" s="205" customFormat="1" ht="15" customHeight="1" thickTop="1">
      <c r="A54" s="230" t="s">
        <v>230</v>
      </c>
      <c r="B54" s="236"/>
      <c r="C54" s="237">
        <f>B53+C53</f>
        <v>46237</v>
      </c>
      <c r="D54" s="236"/>
      <c r="E54" s="237">
        <f>D53+E53</f>
        <v>53218</v>
      </c>
      <c r="F54" s="236"/>
      <c r="G54" s="237">
        <f>F53+G53</f>
        <v>48218</v>
      </c>
      <c r="H54" s="236"/>
      <c r="I54" s="237">
        <f>H53+I53</f>
        <v>48620</v>
      </c>
      <c r="J54" s="238"/>
      <c r="K54" s="239"/>
      <c r="L54" s="239"/>
      <c r="M54" s="281">
        <f>J53+K53+L53+M53</f>
        <v>11488</v>
      </c>
    </row>
    <row r="55" spans="1:9" s="205" customFormat="1" ht="15" customHeight="1">
      <c r="A55" s="241"/>
      <c r="B55" s="242"/>
      <c r="C55" s="242"/>
      <c r="D55" s="242"/>
      <c r="E55" s="242"/>
      <c r="F55" s="242"/>
      <c r="G55" s="242"/>
      <c r="H55" s="243"/>
      <c r="I55" s="244"/>
    </row>
  </sheetData>
  <sheetProtection/>
  <printOptions horizontalCentered="1"/>
  <pageMargins left="0.5905511811023623" right="0.5905511811023623" top="0.5905511811023623" bottom="0.5905511811023623" header="0.8267716535433072" footer="0.1968503937007874"/>
  <pageSetup horizontalDpi="160" verticalDpi="1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厚生労働省健康局疾病対策課</dc:creator>
  <cp:keywords/>
  <dc:description/>
  <cp:lastModifiedBy>Windows ユーザー</cp:lastModifiedBy>
  <cp:lastPrinted>2001-04-25T01:20:27Z</cp:lastPrinted>
  <dcterms:created xsi:type="dcterms:W3CDTF">1996-11-20T01:36:02Z</dcterms:created>
  <dcterms:modified xsi:type="dcterms:W3CDTF">2016-07-20T04:27:40Z</dcterms:modified>
  <cp:category/>
  <cp:version/>
  <cp:contentType/>
  <cp:contentStatus/>
</cp:coreProperties>
</file>