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6755" windowHeight="7140" tabRatio="930" activeTab="0"/>
  </bookViews>
  <sheets>
    <sheet name="結果報告" sheetId="1" r:id="rId1"/>
    <sheet name="委員長コメント" sheetId="2" r:id="rId2"/>
    <sheet name="献血件数及びＨＩＶ抗体陽性件数" sheetId="3" r:id="rId3"/>
    <sheet name="②前回との比較" sheetId="4" r:id="rId4"/>
    <sheet name="前回との差・比較" sheetId="5" r:id="rId5"/>
    <sheet name="①感染経路別、年齢・国籍別" sheetId="6" r:id="rId6"/>
    <sheet name="③法施行後状況" sheetId="7" r:id="rId7"/>
    <sheet name="④都道府県" sheetId="8" r:id="rId8"/>
    <sheet name="相談件数" sheetId="9" r:id="rId9"/>
    <sheet name="検査件数" sheetId="10" r:id="rId10"/>
    <sheet name="相談・検査件数グラフ " sheetId="11" r:id="rId11"/>
  </sheets>
  <externalReferences>
    <externalReference r:id="rId14"/>
  </externalReferences>
  <definedNames>
    <definedName name="_xlnm.Print_Area" localSheetId="5">'①感染経路別、年齢・国籍別'!$A$1:$N$28</definedName>
    <definedName name="_xlnm.Print_Area" localSheetId="3">'②前回との比較'!$A$1:$X$42</definedName>
    <definedName name="_xlnm.Print_Area" localSheetId="6">'③法施行後状況'!$A$3:$Q$22</definedName>
    <definedName name="_xlnm.Print_Area" localSheetId="7">'④都道府県'!$A$1:$P$59</definedName>
    <definedName name="_xlnm.Print_Area" localSheetId="1">'委員長コメント'!$A$1:$A$16</definedName>
    <definedName name="_xlnm.Print_Area" localSheetId="0">'結果報告'!$A$1:$A$33</definedName>
    <definedName name="_xlnm.Print_Area" localSheetId="2">'献血件数及びＨＩＶ抗体陽性件数'!$A$1:$D$46</definedName>
    <definedName name="_xlnm.Print_Area" localSheetId="4">'前回との差・比較'!$A$1:$AG$40</definedName>
    <definedName name="_xlnm.Print_Area" localSheetId="10">'相談・検査件数グラフ '!$A$1:$N$37</definedName>
    <definedName name="_xlnm.Print_Titles" localSheetId="9">'検査件数'!$A:$A</definedName>
    <definedName name="_xlnm.Print_Titles" localSheetId="8">'相談件数'!$A:$A</definedName>
  </definedNames>
  <calcPr fullCalcOnLoad="1"/>
</workbook>
</file>

<file path=xl/sharedStrings.xml><?xml version="1.0" encoding="utf-8"?>
<sst xmlns="http://schemas.openxmlformats.org/spreadsheetml/2006/main" count="956" uniqueCount="256">
  <si>
    <t>エイズ動向委員会の結果報告について</t>
  </si>
  <si>
    <t>４　任意報告により</t>
  </si>
  <si>
    <t>委員長コメント</t>
  </si>
  <si>
    <t>献 血 件 数 及 び ＨＩＶ 抗 体 陽 性 件 数</t>
  </si>
  <si>
    <t>年</t>
  </si>
  <si>
    <t>献血件数</t>
  </si>
  <si>
    <t>陽性者数</t>
  </si>
  <si>
    <t>１０万人</t>
  </si>
  <si>
    <t>（検査実施数）</t>
  </si>
  <si>
    <t>（）内女性</t>
  </si>
  <si>
    <t>当たり</t>
  </si>
  <si>
    <t>件</t>
  </si>
  <si>
    <t>人</t>
  </si>
  <si>
    <t>１９８７年</t>
  </si>
  <si>
    <t>(昭和62年)</t>
  </si>
  <si>
    <t>( 1)</t>
  </si>
  <si>
    <t>１９８８年</t>
  </si>
  <si>
    <t xml:space="preserve"> (昭和63年)</t>
  </si>
  <si>
    <t>１９８９年</t>
  </si>
  <si>
    <t>(平成元年)</t>
  </si>
  <si>
    <t>１９９０年</t>
  </si>
  <si>
    <t xml:space="preserve"> (平成２年)</t>
  </si>
  <si>
    <t>( 6)</t>
  </si>
  <si>
    <t>１９９１年</t>
  </si>
  <si>
    <t>(平成３年)</t>
  </si>
  <si>
    <t>( 4)</t>
  </si>
  <si>
    <t>１９９２年</t>
  </si>
  <si>
    <t>(平成４年)</t>
  </si>
  <si>
    <t>( 7)</t>
  </si>
  <si>
    <t>１９９３年</t>
  </si>
  <si>
    <t>(平成５年)</t>
  </si>
  <si>
    <t>( 5)</t>
  </si>
  <si>
    <t>１９９４年</t>
  </si>
  <si>
    <t>(平成６年)</t>
  </si>
  <si>
    <t>１９９５年</t>
  </si>
  <si>
    <t>(平成７年)</t>
  </si>
  <si>
    <t>( 9)</t>
  </si>
  <si>
    <t>１９９６年</t>
  </si>
  <si>
    <t>(平成８年)</t>
  </si>
  <si>
    <t>１９９７年</t>
  </si>
  <si>
    <t>(平成９年)</t>
  </si>
  <si>
    <t>１９９８年</t>
  </si>
  <si>
    <t>(平成１０年)</t>
  </si>
  <si>
    <t>１９９９年</t>
  </si>
  <si>
    <t>(平成１１年)</t>
  </si>
  <si>
    <t>２０００年</t>
  </si>
  <si>
    <t>(速　報　値)</t>
  </si>
  <si>
    <t>（注）</t>
  </si>
  <si>
    <t>・昭和６１年は、年中途から実施したことなどから、3,146,940件、内陽性件数１１件（女性０）となっている。</t>
  </si>
  <si>
    <t xml:space="preserve">・抗体検査陽性の献血血液は、焼却されており、使用されていない。   </t>
  </si>
  <si>
    <t>感染症法に基づくエイズ患者・感染者情報</t>
  </si>
  <si>
    <t>１０歳未満</t>
  </si>
  <si>
    <t>１０～１９</t>
  </si>
  <si>
    <t>２０～２９</t>
  </si>
  <si>
    <t>３０～３９</t>
  </si>
  <si>
    <t>４０～４９</t>
  </si>
  <si>
    <t>５０歳以上</t>
  </si>
  <si>
    <t>異性間の性的接触</t>
  </si>
  <si>
    <t>（</t>
  </si>
  <si>
    <t>国内</t>
  </si>
  <si>
    <t>海外</t>
  </si>
  <si>
    <t>不明</t>
  </si>
  <si>
    <t>計</t>
  </si>
  <si>
    <t>静注薬物濫用</t>
  </si>
  <si>
    <t>母子感染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</si>
  <si>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</si>
  <si>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</si>
  <si>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</si>
  <si>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</si>
  <si>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</si>
  <si>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</si>
  <si>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</si>
  <si>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</si>
  <si>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</si>
  <si>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</si>
  <si>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</si>
  <si>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</si>
  <si>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</si>
  <si>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</si>
  <si>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</si>
  <si>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</si>
  <si>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</si>
  <si>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</si>
  <si>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</si>
  <si>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</si>
  <si>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</si>
  <si>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</si>
  <si>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</si>
  <si>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</si>
  <si>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</si>
  <si>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</si>
  <si>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</si>
  <si>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</si>
  <si>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</si>
  <si>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</si>
  <si>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</si>
  <si>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</si>
  <si>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</si>
  <si>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</si>
  <si>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</si>
  <si>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</si>
  <si>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</si>
  <si>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</si>
  <si>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</si>
  <si>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</si>
  <si>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</si>
  <si>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</si>
  <si>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</si>
  <si>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</si>
  <si>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</si>
  <si>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</si>
  <si>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</si>
  <si>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</si>
  <si>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( 4)</t>
  </si>
  <si>
    <t>・平成１２年の陽性件数には、ＮＡＴ検査のみ陽性の２件が含まれる。</t>
  </si>
  <si>
    <t>表１　　ＨＩＶ感染者及びＡＩＤＳ患者の国籍別、性別、感染経路別、年齢別、感染地域別報告数</t>
  </si>
  <si>
    <t>診断区分</t>
  </si>
  <si>
    <t>日本国籍</t>
  </si>
  <si>
    <t>外国国籍</t>
  </si>
  <si>
    <t>合計</t>
  </si>
  <si>
    <t>男</t>
  </si>
  <si>
    <t>女</t>
  </si>
  <si>
    <t>項目</t>
  </si>
  <si>
    <t>区分</t>
  </si>
  <si>
    <t>今回</t>
  </si>
  <si>
    <t>前回</t>
  </si>
  <si>
    <t>ＨＩＶ感染者</t>
  </si>
  <si>
    <t>感染経路</t>
  </si>
  <si>
    <t>同性間の性的接触＊１</t>
  </si>
  <si>
    <t>その他＊２</t>
  </si>
  <si>
    <t>年齢</t>
  </si>
  <si>
    <t>感染地域</t>
  </si>
  <si>
    <t>ＡＩＤＳ患者</t>
  </si>
  <si>
    <t>＊１　両性間性的接触を含む。</t>
  </si>
  <si>
    <t>＊２　輸血などに伴う感染例や推定される感染経路が複数ある例を含む。</t>
  </si>
  <si>
    <t>＜計算用＞</t>
  </si>
  <si>
    <t>小計</t>
  </si>
  <si>
    <t>－</t>
  </si>
  <si>
    <t>ＨＩＶ合計</t>
  </si>
  <si>
    <t>AIDS合計</t>
  </si>
  <si>
    <t>＊３　凝固因子製剤による感染者数は、1998年5月末現在における「ＨＩＶ感染者発症予防・治療に関する研究班」</t>
  </si>
  <si>
    <t>　　　　からの最終報告数である。</t>
  </si>
  <si>
    <t>（上記死亡者数には「HIV感染者発症予防・治療に関する研究班」からの累積死亡報告数502名が含まれる）</t>
  </si>
  <si>
    <t>　　　　</t>
  </si>
  <si>
    <r>
      <t>同性間の性的接触</t>
    </r>
    <r>
      <rPr>
        <vertAlign val="superscript"/>
        <sz val="11"/>
        <rFont val="ＭＳ Ｐゴシック"/>
        <family val="3"/>
      </rPr>
      <t>＊１</t>
    </r>
  </si>
  <si>
    <r>
      <t>その他</t>
    </r>
    <r>
      <rPr>
        <vertAlign val="superscript"/>
        <sz val="11"/>
        <rFont val="ＭＳ Ｐゴシック"/>
        <family val="3"/>
      </rPr>
      <t>＊２</t>
    </r>
  </si>
  <si>
    <r>
      <t>凝固因子製剤</t>
    </r>
    <r>
      <rPr>
        <vertAlign val="superscript"/>
        <sz val="11"/>
        <rFont val="ＭＳ Ｐゴシック"/>
        <family val="3"/>
      </rPr>
      <t>＊３</t>
    </r>
  </si>
  <si>
    <t>表３　エイズ予防法施行後のＨＩＶ感染者及びＡＩＤＳ患者の性別、年齢別、感染地域別報告数</t>
  </si>
  <si>
    <t>（凝固因子製剤による感染を除く）</t>
  </si>
  <si>
    <t>男性</t>
  </si>
  <si>
    <t>女性</t>
  </si>
  <si>
    <t>表４　ＨＩＶ感染者及びＡＩＤＳ患者の都道府県別累積報告状況</t>
  </si>
  <si>
    <t>ブロック名</t>
  </si>
  <si>
    <t>前回累積件数</t>
  </si>
  <si>
    <t>今回報告数</t>
  </si>
  <si>
    <t>累積報告数</t>
  </si>
  <si>
    <t>%）</t>
  </si>
  <si>
    <t>東北</t>
  </si>
  <si>
    <t>ブロック計</t>
  </si>
  <si>
    <t>関東・甲信越</t>
  </si>
  <si>
    <t>北陸</t>
  </si>
  <si>
    <t>東海</t>
  </si>
  <si>
    <t>近畿</t>
  </si>
  <si>
    <t>中国・四国</t>
  </si>
  <si>
    <t>九州・沖縄</t>
  </si>
  <si>
    <t xml:space="preserve">      03-3595-2395(直通)</t>
  </si>
  <si>
    <t>照会先：医薬局血液対策課</t>
  </si>
  <si>
    <t>(平成１２年)</t>
  </si>
  <si>
    <t>67</t>
  </si>
  <si>
    <t>　</t>
  </si>
  <si>
    <t>＜以下計算用＞</t>
  </si>
  <si>
    <t>今回発生分</t>
  </si>
  <si>
    <t>前回までの累積</t>
  </si>
  <si>
    <t>担当者：西　田，佐　藤</t>
  </si>
  <si>
    <t>平成１３年４月２４日（火）</t>
  </si>
  <si>
    <t>TEL:03-5253-1111 (内線)2905,2904</t>
  </si>
  <si>
    <t>２００１年</t>
  </si>
  <si>
    <t>保健所における相談件数</t>
  </si>
  <si>
    <t>（単位：件）</t>
  </si>
  <si>
    <t>平成９年</t>
  </si>
  <si>
    <t>平成１０年</t>
  </si>
  <si>
    <t>平成１１年</t>
  </si>
  <si>
    <t>平成12年</t>
  </si>
  <si>
    <t>平成13年</t>
  </si>
  <si>
    <t>都道府県</t>
  </si>
  <si>
    <t>上半期</t>
  </si>
  <si>
    <t>下半期</t>
  </si>
  <si>
    <t>第１四半期</t>
  </si>
  <si>
    <t>第２四半期</t>
  </si>
  <si>
    <t>第３四半期</t>
  </si>
  <si>
    <t>第４四半期</t>
  </si>
  <si>
    <t>1月～6月</t>
  </si>
  <si>
    <t>7月～12月</t>
  </si>
  <si>
    <t>7月～１２月</t>
  </si>
  <si>
    <t>１月～３月</t>
  </si>
  <si>
    <t>４月～６月</t>
  </si>
  <si>
    <t>７月～９月</t>
  </si>
  <si>
    <t>10月～12月</t>
  </si>
  <si>
    <t>年　計</t>
  </si>
  <si>
    <t>保健所におけるＨＩＶ抗体検査件数</t>
  </si>
  <si>
    <t>１月～6月</t>
  </si>
  <si>
    <t>１　本日の委員会では、平成１３年３月２６日から６月２４日までの感染症法に基づく患者・感染者報告並びに平成１３年４月１日から６月３０日までの任意報告を解析した。</t>
  </si>
  <si>
    <t>２　平成１３年３月２６日から６月２４日までの間に感染症法に基づき報告されたエイズ患者は９２件、ＨＩＶ感染者は１４４件であった。</t>
  </si>
  <si>
    <t>　　患者９２件、感染者１４４件の内訳は、</t>
  </si>
  <si>
    <t>　①感染原因別では、異性間の性的接触による患者３７件、感染者４８件、同性間の性的　接触による患者２４件、感染者８０件、母子感染による患者が１件、その他の原因による患者４件、原因不明の患者２６件、感染者１６件であった。</t>
  </si>
  <si>
    <t>　②性別では男性患者７７件、感染者１２５件、女性患者１５件、感染者１９件であった。</t>
  </si>
  <si>
    <t>　③年齢区分別では、患者は１０歳未満１件、２０代１５件、３０代３４件、４０代１６件、５０歳以上２６件、感染者は１０代２件、２０代５２件、３０代５１件、４０代１８件、５０歳以上２１件であった。</t>
  </si>
  <si>
    <t>　④国籍別では日本人患者６５件、感染者１２２件、外国人患者２７件、感染者２２件であった。</t>
  </si>
  <si>
    <t>　⑤感染地域別では、国内で感染した患者５３件、感染者１１６件、海外で感染した患者２０件、感染者１８件、感染地域不明患者１９件、感染者１０件であった。</t>
  </si>
  <si>
    <t>３　患者９２件、感染者１４４件のうち</t>
  </si>
  <si>
    <t>　①異性間の性的接触による患者３７件、感染者４８件のうち日本人男性は、患者２５件、　　感染者２７件、日本人女性は、患者３件、感染者１０件であった。また、外国人男性は、患者４件、感染者５件、外国人女性は、患者５件、感染者６件であった。</t>
  </si>
  <si>
    <t>　②日本人男性患者６０件のうち２０代６件、３０代２１件、４０代１３件、５０歳以上２０件、日本人男性感染者１１１件のうち、１０代１件、２０代４３件、３０代３５件、４０代１２件、５０歳以上２０件であった。また、日本人女性患者５件のうち、３０代２件、４０代１件、５０歳以上２件、日本人女性感染者１１件のうち１０代１件、２０代４件、３０代３件、４０代２件、５０歳以上１件であった。</t>
  </si>
  <si>
    <t>　③外国人男性患者１７件のうち２０代３件、３０代８件、４０代２件、５０歳以上４件、　　外国人男性感染者１４件のうち２０代３件、３０代８件、４０代３件であった。また、　　外国人女性患者１０件のうち１０歳未満１件、２０代６件、３０代３件、外国人女性感染者８件のうち２０代２件、３０代５件、４０代１件であった。</t>
  </si>
  <si>
    <t>　④国内感染による患者５３件のうち日本人男性が４２件、日本人女性が４件、外国人男性が４件、外国人女性が３件であった。また、国内感染による感染者１１６件のうち日本人男性が１００件、日本人女性が９件、外国人男性が６件、外国人女性が１件であった。</t>
  </si>
  <si>
    <t>　⑤海外感染による患者２０件のうち日本人男性が１０件、日本人女性が１件、外国人男性が５件、外国人女性が４件であった。また、海外感染による感染者１８件のうち日本人男性が７件、日本人女性が２件、外国人男性が４件、外国人女性が５件であった。</t>
  </si>
  <si>
    <t>　①キャリア等からエイズ患者になったとの報告は６件であった。</t>
  </si>
  <si>
    <t>　②患者・感染者の死亡１１件は１０件がエイズが原因、１件がそれ以外の原因であった。</t>
  </si>
  <si>
    <t>　③死亡報告１１件のうち２０代１件、３０代１件、４０代３件、５０歳以上６件であった。</t>
  </si>
  <si>
    <t xml:space="preserve">５　今回１１名の死亡報告があり、累積死亡報告数は１,２２５名となった。             </t>
  </si>
  <si>
    <t>６　平成１３年４月から６月末までの保健所におけるHIV抗体検査件数は１８，３６７件、保健所における相談件数は３６，３４２件であった。</t>
  </si>
  <si>
    <t>７　平成１３年１月から６月末日までの献血件数２，８３３，３９６件のうち、ＨＩＶ抗体陽性件数は２９件であった。</t>
  </si>
  <si>
    <t>１．今回の報告期間は平成１３年３月２６日より６月２４日までの約３ヶ月であり、法定報告は患者数は９２件（前回６３件）、感染者数は１４４件（前回１２９件）であった。なお、患者に関する任意報告は６件（前回１件）であった。</t>
  </si>
  <si>
    <t xml:space="preserve">    今回報告件数は前回報告と比較して、患者は２９件の増、感染者は１５件の増であった。</t>
  </si>
  <si>
    <t>２．感染経路別に見ると、ＡＩＤＳ患者では異性間性的接触によるものが３７件、ＨＩＶ感染者では同性間性的接触によるものが８０件とそれぞれ第１位を占めていた。これは前回同様の傾向と言える。患者の感染経路が不明の例が増加しているのも今回の特徴である。</t>
  </si>
  <si>
    <t>　　年齢別では前回同様、患者・感染者ともに各年齢層に分布しているものの、患者では３０代以上、感染者では２０代～３０代が占める割合が高い。</t>
  </si>
  <si>
    <t xml:space="preserve">    性別では、女性は異性間性的接触による感染、男性は異性間・同性間性的接触とも増加傾向にあると言える。</t>
  </si>
  <si>
    <t>３．今回の報告では、患者・感染者数ともに増加しているが、特に患者数の増加が目立っている。この傾向は男女ともに認められるが、この傾向が一時的なものであるかどうか、今後の動向に注意していかなくてはならない。</t>
  </si>
  <si>
    <t>４．平成１３年第２四半期における保健所でのＨＩＶ抗体検査・相談受付実施件数を集計した。検査件数は１８,３６７件（前回１１,３７０件）、相談件数は３６，３４２件（前回２５,４００件）であり、今後の推移に注目していきたい。</t>
  </si>
  <si>
    <t>（平成１３年１月～６月）</t>
  </si>
  <si>
    <t>29</t>
  </si>
  <si>
    <t>( 1)</t>
  </si>
  <si>
    <t>表１－２　　ＨＩＶ感染者及びＡＩＤＳ患者の国籍別、性別、感染経路別、年齢別、感染地域別報告数</t>
  </si>
  <si>
    <t>差</t>
  </si>
  <si>
    <r>
      <t>同性間の性的接触</t>
    </r>
    <r>
      <rPr>
        <b/>
        <vertAlign val="superscript"/>
        <sz val="12"/>
        <rFont val="ＭＳ Ｐゴシック"/>
        <family val="3"/>
      </rPr>
      <t>＊１</t>
    </r>
  </si>
  <si>
    <r>
      <t>その他</t>
    </r>
    <r>
      <rPr>
        <b/>
        <vertAlign val="superscript"/>
        <sz val="12"/>
        <rFont val="ＭＳ Ｐゴシック"/>
        <family val="3"/>
      </rPr>
      <t>＊２</t>
    </r>
  </si>
  <si>
    <t xml:space="preserve">　〔平成13年3月26日～6月24日〕 </t>
  </si>
  <si>
    <t>表２　平成１３年６月２４日現在のＨＩＶ感染者及びＡＩＤＳ患者の国籍別、性別、感染経路別報告数の累計</t>
  </si>
  <si>
    <r>
      <t>＊平成13年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日現在累積死亡者数　　　</t>
    </r>
  </si>
  <si>
    <r>
      <t>1,2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名</t>
    </r>
  </si>
  <si>
    <t>保健所におけるＨＩＶ抗体検査実施件数</t>
  </si>
  <si>
    <t>昭和63年まで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</si>
  <si>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</si>
  <si>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</si>
  <si>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</si>
  <si>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</si>
  <si>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</si>
  <si>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</si>
  <si>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</si>
  <si>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</si>
  <si>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平成１２年</t>
  </si>
  <si>
    <t>合　計</t>
  </si>
  <si>
    <t>保健所における相談受付実施件数</t>
  </si>
  <si>
    <t>AIDS患者・HIV感染者数（平成１２年１月１日～平成１２年１２月３１日）</t>
  </si>
  <si>
    <t>&lt;上段：患者数(平成１１年４月１日以降は病変報告分を除く)、下段：感染者数&gt;</t>
  </si>
  <si>
    <t>患者数</t>
  </si>
  <si>
    <t>感染者数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</si>
</sst>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.0"/>
    <numFmt numFmtId="183" formatCode="0.0"/>
    <numFmt numFmtId="184" formatCode="\(0\)"/>
    <numFmt numFmtId="185" formatCode="_(0\)"/>
    <numFmt numFmtId="186" formatCode="\ \(0\)"/>
    <numFmt numFmtId="187" formatCode="#,##0.0;[Red]\-#,##0.0"/>
    <numFmt numFmtId="188" formatCode="#,##0_);\(#,##0\)"/>
    <numFmt numFmtId="189" formatCode="\ 0"/>
    <numFmt numFmtId="190" formatCode="#,##0_ ;[Red]\-#,##0\ "/>
    <numFmt numFmtId="191" formatCode="#,##0_);[Red]\(#,##0\)"/>
    <numFmt numFmtId="192" formatCode="#\ ?/4"/>
    <numFmt numFmtId="193" formatCode="0.000_ "/>
    <numFmt numFmtId="194" formatCode="\(General\)"/>
    <numFmt numFmtId="195" formatCode="0_ "/>
    <numFmt numFmtId="196" formatCode="&quot;△&quot;\ #,##0;&quot;▲&quot;\ #,##0"/>
    <numFmt numFmtId="197" formatCode="0.0_ "/>
    <numFmt numFmtId="198" formatCode="#,##0_ "/>
    <numFmt numFmtId="199" formatCode="#,##0.0_);[Red]\(#,##0.0\)"/>
    <numFmt numFmtId="200" formatCode="#,##0.000"/>
    <numFmt numFmtId="201" formatCode="#,##0.0000"/>
    <numFmt numFmtId="202" formatCode="#,##0.00000"/>
  </numFmts>
  <fonts count="10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b/>
      <sz val="8"/>
      <name val="明朝"/>
      <family val="3"/>
    </font>
    <font>
      <b/>
      <sz val="9"/>
      <name val="明朝"/>
      <family val="3"/>
    </font>
    <font>
      <b/>
      <sz val="14"/>
      <name val="明朝"/>
      <family val="3"/>
    </font>
    <font>
      <b/>
      <sz val="10"/>
      <name val="明朝"/>
      <family val="3"/>
    </font>
    <font>
      <b/>
      <i/>
      <sz val="16"/>
      <name val="ＭＳ ゴシック"/>
      <family val="3"/>
    </font>
    <font>
      <sz val="10"/>
      <name val="明朝"/>
      <family val="3"/>
    </font>
    <font>
      <b/>
      <i/>
      <sz val="9"/>
      <name val="明朝"/>
      <family val="3"/>
    </font>
    <font>
      <b/>
      <i/>
      <sz val="16"/>
      <color indexed="10"/>
      <name val="ＭＳ ゴシック"/>
      <family val="3"/>
    </font>
    <font>
      <b/>
      <sz val="11"/>
      <color indexed="10"/>
      <name val="ＭＳ 明朝"/>
      <family val="1"/>
    </font>
    <font>
      <sz val="14"/>
      <name val="明朝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明朝"/>
      <family val="3"/>
    </font>
    <font>
      <sz val="6"/>
      <name val="明朝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name val="明朝"/>
      <family val="3"/>
    </font>
    <font>
      <b/>
      <sz val="16"/>
      <name val="リュウミンL-KL"/>
      <family val="3"/>
    </font>
    <font>
      <sz val="14"/>
      <name val="リュウミンL-KL"/>
      <family val="1"/>
    </font>
    <font>
      <sz val="9"/>
      <name val="リュウミンL-KL"/>
      <family val="1"/>
    </font>
    <font>
      <i/>
      <sz val="9"/>
      <name val="リュウミンL-KL"/>
      <family val="1"/>
    </font>
    <font>
      <sz val="11"/>
      <name val="リュウミンL-KL"/>
      <family val="1"/>
    </font>
    <font>
      <sz val="8"/>
      <name val="リュウミンL-KL"/>
      <family val="1"/>
    </font>
    <font>
      <sz val="9"/>
      <color indexed="62"/>
      <name val="リュウミンL-KL"/>
      <family val="1"/>
    </font>
    <font>
      <sz val="8"/>
      <color indexed="62"/>
      <name val="リュウミンL-KL"/>
      <family val="1"/>
    </font>
    <font>
      <sz val="9"/>
      <color indexed="10"/>
      <name val="リュウミンL-KL"/>
      <family val="1"/>
    </font>
    <font>
      <sz val="9"/>
      <color indexed="8"/>
      <name val="Century"/>
      <family val="1"/>
    </font>
    <font>
      <sz val="9"/>
      <name val="Century"/>
      <family val="1"/>
    </font>
    <font>
      <sz val="9"/>
      <color indexed="8"/>
      <name val="リュウミンL-KL"/>
      <family val="1"/>
    </font>
    <font>
      <sz val="9"/>
      <color indexed="12"/>
      <name val="Century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9"/>
      <name val="明朝"/>
      <family val="3"/>
    </font>
    <font>
      <sz val="10"/>
      <color indexed="39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i/>
      <sz val="8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b/>
      <vertAlign val="superscript"/>
      <sz val="12"/>
      <name val="ＭＳ Ｐゴシック"/>
      <family val="3"/>
    </font>
    <font>
      <sz val="14"/>
      <name val="ＭＳ Ｐゴシック"/>
      <family val="3"/>
    </font>
    <font>
      <b/>
      <i/>
      <sz val="12"/>
      <name val="Century"/>
      <family val="1"/>
    </font>
    <font>
      <i/>
      <sz val="10"/>
      <name val="明朝"/>
      <family val="3"/>
    </font>
    <font>
      <b/>
      <i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8.05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Ｐゴシック"/>
      <family val="3"/>
    </font>
    <font>
      <sz val="7.5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hair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0" fillId="0" borderId="0">
      <alignment horizontal="distributed"/>
      <protection/>
    </xf>
    <xf numFmtId="0" fontId="15" fillId="0" borderId="0">
      <alignment/>
      <protection/>
    </xf>
    <xf numFmtId="0" fontId="0" fillId="0" borderId="0">
      <alignment horizontal="distributed"/>
      <protection/>
    </xf>
    <xf numFmtId="0" fontId="49" fillId="0" borderId="0" applyNumberFormat="0" applyFill="0" applyBorder="0" applyAlignment="0" applyProtection="0"/>
    <xf numFmtId="0" fontId="100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38" fontId="10" fillId="0" borderId="0" xfId="49" applyFont="1" applyFill="1" applyBorder="1" applyAlignment="1" quotePrefix="1">
      <alignment horizontal="right" vertical="top"/>
    </xf>
    <xf numFmtId="38" fontId="10" fillId="0" borderId="0" xfId="49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49" fontId="16" fillId="0" borderId="11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193" fontId="16" fillId="0" borderId="15" xfId="0" applyNumberFormat="1" applyFont="1" applyBorder="1" applyAlignment="1">
      <alignment horizontal="center"/>
    </xf>
    <xf numFmtId="193" fontId="16" fillId="0" borderId="13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193" fontId="16" fillId="0" borderId="11" xfId="0" applyNumberFormat="1" applyFont="1" applyBorder="1" applyAlignment="1">
      <alignment horizontal="center"/>
    </xf>
    <xf numFmtId="38" fontId="15" fillId="0" borderId="0" xfId="49" applyFont="1" applyFill="1" applyBorder="1" applyAlignment="1">
      <alignment vertical="top"/>
    </xf>
    <xf numFmtId="38" fontId="26" fillId="0" borderId="0" xfId="49" applyFont="1" applyFill="1" applyBorder="1" applyAlignment="1" quotePrefix="1">
      <alignment vertical="top"/>
    </xf>
    <xf numFmtId="38" fontId="26" fillId="0" borderId="0" xfId="49" applyFont="1" applyFill="1" applyBorder="1" applyAlignment="1">
      <alignment vertical="top"/>
    </xf>
    <xf numFmtId="49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8" xfId="0" applyFont="1" applyBorder="1" applyAlignment="1">
      <alignment/>
    </xf>
    <xf numFmtId="58" fontId="0" fillId="0" borderId="0" xfId="0" applyNumberFormat="1" applyAlignment="1">
      <alignment horizontal="right" wrapText="1"/>
    </xf>
    <xf numFmtId="0" fontId="30" fillId="0" borderId="0" xfId="0" applyFont="1" applyAlignment="1">
      <alignment horizontal="left"/>
    </xf>
    <xf numFmtId="38" fontId="33" fillId="0" borderId="0" xfId="49" applyFont="1" applyBorder="1" applyAlignment="1">
      <alignment horizontal="centerContinuous"/>
    </xf>
    <xf numFmtId="38" fontId="37" fillId="0" borderId="19" xfId="49" applyFont="1" applyBorder="1" applyAlignment="1">
      <alignment horizontal="centerContinuous" vertical="center"/>
    </xf>
    <xf numFmtId="38" fontId="40" fillId="0" borderId="20" xfId="49" applyFont="1" applyBorder="1" applyAlignment="1">
      <alignment vertical="center"/>
    </xf>
    <xf numFmtId="38" fontId="40" fillId="0" borderId="20" xfId="49" applyFont="1" applyFill="1" applyBorder="1" applyAlignment="1">
      <alignment vertical="center"/>
    </xf>
    <xf numFmtId="38" fontId="40" fillId="0" borderId="20" xfId="49" applyFont="1" applyBorder="1" applyAlignment="1" quotePrefix="1">
      <alignment vertical="center"/>
    </xf>
    <xf numFmtId="38" fontId="41" fillId="0" borderId="20" xfId="49" applyFont="1" applyBorder="1" applyAlignment="1">
      <alignment vertical="center"/>
    </xf>
    <xf numFmtId="38" fontId="40" fillId="0" borderId="21" xfId="49" applyFont="1" applyFill="1" applyBorder="1" applyAlignment="1">
      <alignment vertical="center"/>
    </xf>
    <xf numFmtId="38" fontId="43" fillId="0" borderId="22" xfId="49" applyFont="1" applyFill="1" applyBorder="1" applyAlignment="1" quotePrefix="1">
      <alignment vertical="center"/>
    </xf>
    <xf numFmtId="38" fontId="43" fillId="0" borderId="23" xfId="49" applyFont="1" applyFill="1" applyBorder="1" applyAlignment="1" quotePrefix="1">
      <alignment vertical="center"/>
    </xf>
    <xf numFmtId="38" fontId="43" fillId="0" borderId="24" xfId="49" applyFont="1" applyFill="1" applyBorder="1" applyAlignment="1" quotePrefix="1">
      <alignment vertical="center"/>
    </xf>
    <xf numFmtId="38" fontId="43" fillId="0" borderId="25" xfId="49" applyFont="1" applyFill="1" applyBorder="1" applyAlignment="1" quotePrefix="1">
      <alignment vertical="center"/>
    </xf>
    <xf numFmtId="38" fontId="43" fillId="0" borderId="26" xfId="49" applyFont="1" applyFill="1" applyBorder="1" applyAlignment="1" quotePrefix="1">
      <alignment vertical="center"/>
    </xf>
    <xf numFmtId="38" fontId="40" fillId="0" borderId="22" xfId="49" applyFont="1" applyFill="1" applyBorder="1" applyAlignment="1" quotePrefix="1">
      <alignment vertical="center"/>
    </xf>
    <xf numFmtId="38" fontId="43" fillId="0" borderId="27" xfId="49" applyFont="1" applyBorder="1" applyAlignment="1">
      <alignment vertical="center"/>
    </xf>
    <xf numFmtId="38" fontId="45" fillId="0" borderId="0" xfId="49" applyFont="1" applyBorder="1" applyAlignment="1">
      <alignment vertical="center"/>
    </xf>
    <xf numFmtId="38" fontId="46" fillId="0" borderId="0" xfId="49" applyFont="1" applyAlignment="1">
      <alignment/>
    </xf>
    <xf numFmtId="6" fontId="31" fillId="0" borderId="0" xfId="58" applyFont="1" applyAlignment="1">
      <alignment horizontal="centerContinuous"/>
    </xf>
    <xf numFmtId="6" fontId="32" fillId="0" borderId="0" xfId="58" applyFont="1" applyAlignment="1">
      <alignment horizontal="centerContinuous"/>
    </xf>
    <xf numFmtId="6" fontId="33" fillId="0" borderId="0" xfId="58" applyFont="1" applyBorder="1" applyAlignment="1">
      <alignment horizontal="centerContinuous"/>
    </xf>
    <xf numFmtId="6" fontId="13" fillId="0" borderId="0" xfId="58" applyFont="1" applyAlignment="1">
      <alignment horizontal="centerContinuous"/>
    </xf>
    <xf numFmtId="6" fontId="13" fillId="0" borderId="0" xfId="58" applyFont="1" applyAlignment="1">
      <alignment horizontal="distributed"/>
    </xf>
    <xf numFmtId="6" fontId="34" fillId="0" borderId="28" xfId="58" applyFont="1" applyBorder="1" applyAlignment="1">
      <alignment horizontal="centerContinuous"/>
    </xf>
    <xf numFmtId="6" fontId="35" fillId="0" borderId="0" xfId="58" applyFont="1" applyBorder="1" applyAlignment="1">
      <alignment horizontal="centerContinuous"/>
    </xf>
    <xf numFmtId="6" fontId="36" fillId="0" borderId="0" xfId="58" applyFont="1" applyBorder="1" applyAlignment="1" quotePrefix="1">
      <alignment horizontal="left"/>
    </xf>
    <xf numFmtId="6" fontId="33" fillId="0" borderId="28" xfId="58" applyFont="1" applyBorder="1" applyAlignment="1">
      <alignment horizontal="centerContinuous"/>
    </xf>
    <xf numFmtId="6" fontId="0" fillId="0" borderId="0" xfId="58" applyFont="1" applyAlignment="1">
      <alignment horizontal="distributed"/>
    </xf>
    <xf numFmtId="6" fontId="37" fillId="0" borderId="11" xfId="58" applyFont="1" applyBorder="1" applyAlignment="1">
      <alignment horizontal="centerContinuous" vertical="center"/>
    </xf>
    <xf numFmtId="6" fontId="37" fillId="0" borderId="29" xfId="58" applyFont="1" applyBorder="1" applyAlignment="1">
      <alignment horizontal="centerContinuous" vertical="center"/>
    </xf>
    <xf numFmtId="6" fontId="37" fillId="0" borderId="19" xfId="58" applyFont="1" applyBorder="1" applyAlignment="1">
      <alignment horizontal="centerContinuous" vertical="center"/>
    </xf>
    <xf numFmtId="6" fontId="37" fillId="0" borderId="10" xfId="58" applyFont="1" applyBorder="1" applyAlignment="1">
      <alignment horizontal="centerContinuous" vertical="center"/>
    </xf>
    <xf numFmtId="6" fontId="9" fillId="0" borderId="30" xfId="58" applyFont="1" applyBorder="1" applyAlignment="1">
      <alignment horizontal="centerContinuous" vertical="center"/>
    </xf>
    <xf numFmtId="6" fontId="9" fillId="0" borderId="16" xfId="58" applyFont="1" applyBorder="1" applyAlignment="1">
      <alignment horizontal="centerContinuous" vertical="center"/>
    </xf>
    <xf numFmtId="6" fontId="9" fillId="0" borderId="0" xfId="58" applyFont="1" applyAlignment="1">
      <alignment vertical="center"/>
    </xf>
    <xf numFmtId="6" fontId="37" fillId="0" borderId="14" xfId="58" applyFont="1" applyBorder="1" applyAlignment="1" quotePrefix="1">
      <alignment horizontal="center" vertical="center"/>
    </xf>
    <xf numFmtId="6" fontId="37" fillId="0" borderId="14" xfId="58" applyFont="1" applyBorder="1" applyAlignment="1">
      <alignment horizontal="center" vertical="center"/>
    </xf>
    <xf numFmtId="6" fontId="37" fillId="0" borderId="11" xfId="58" applyFont="1" applyBorder="1" applyAlignment="1">
      <alignment horizontal="center" vertical="center"/>
    </xf>
    <xf numFmtId="6" fontId="37" fillId="0" borderId="15" xfId="58" applyFont="1" applyBorder="1" applyAlignment="1">
      <alignment horizontal="center" vertical="center"/>
    </xf>
    <xf numFmtId="6" fontId="38" fillId="0" borderId="10" xfId="58" applyFont="1" applyBorder="1" applyAlignment="1">
      <alignment horizontal="center" vertical="center"/>
    </xf>
    <xf numFmtId="6" fontId="38" fillId="0" borderId="11" xfId="58" applyFont="1" applyBorder="1" applyAlignment="1">
      <alignment horizontal="center" vertical="center"/>
    </xf>
    <xf numFmtId="6" fontId="37" fillId="0" borderId="13" xfId="58" applyFont="1" applyBorder="1" applyAlignment="1">
      <alignment vertical="center"/>
    </xf>
    <xf numFmtId="6" fontId="38" fillId="0" borderId="14" xfId="58" applyFont="1" applyBorder="1" applyAlignment="1" quotePrefix="1">
      <alignment horizontal="center" vertical="center"/>
    </xf>
    <xf numFmtId="6" fontId="38" fillId="0" borderId="13" xfId="58" applyFont="1" applyBorder="1" applyAlignment="1" quotePrefix="1">
      <alignment horizontal="center" vertical="center"/>
    </xf>
    <xf numFmtId="6" fontId="38" fillId="0" borderId="12" xfId="58" applyFont="1" applyBorder="1" applyAlignment="1" quotePrefix="1">
      <alignment horizontal="center" vertical="center"/>
    </xf>
    <xf numFmtId="6" fontId="38" fillId="0" borderId="15" xfId="58" applyFont="1" applyBorder="1" applyAlignment="1" quotePrefix="1">
      <alignment horizontal="center" vertical="center"/>
    </xf>
    <xf numFmtId="6" fontId="38" fillId="0" borderId="12" xfId="58" applyFont="1" applyBorder="1" applyAlignment="1">
      <alignment horizontal="center" vertical="center"/>
    </xf>
    <xf numFmtId="6" fontId="38" fillId="0" borderId="13" xfId="58" applyFont="1" applyBorder="1" applyAlignment="1">
      <alignment horizontal="center" vertical="center"/>
    </xf>
    <xf numFmtId="38" fontId="41" fillId="0" borderId="14" xfId="49" applyFont="1" applyBorder="1" applyAlignment="1">
      <alignment vertical="center"/>
    </xf>
    <xf numFmtId="38" fontId="41" fillId="0" borderId="15" xfId="49" applyFont="1" applyBorder="1" applyAlignment="1">
      <alignment vertical="center"/>
    </xf>
    <xf numFmtId="38" fontId="41" fillId="0" borderId="17" xfId="49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93" fontId="16" fillId="0" borderId="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1" fillId="0" borderId="0" xfId="62" applyFont="1" applyFill="1" applyBorder="1" applyAlignment="1" quotePrefix="1">
      <alignment horizontal="centerContinuous"/>
      <protection/>
    </xf>
    <xf numFmtId="0" fontId="6" fillId="0" borderId="0" xfId="62" applyFont="1" applyFill="1" applyBorder="1" applyAlignment="1" quotePrefix="1">
      <alignment horizontal="centerContinuous"/>
      <protection/>
    </xf>
    <xf numFmtId="0" fontId="4" fillId="0" borderId="0" xfId="62" applyFont="1" applyFill="1" applyBorder="1" applyAlignment="1">
      <alignment horizontal="centerContinuous"/>
      <protection/>
    </xf>
    <xf numFmtId="0" fontId="15" fillId="0" borderId="0" xfId="62">
      <alignment/>
      <protection/>
    </xf>
    <xf numFmtId="0" fontId="8" fillId="0" borderId="0" xfId="62" applyFont="1" applyFill="1" applyBorder="1" applyAlignment="1" quotePrefix="1">
      <alignment horizontal="centerContinuous"/>
      <protection/>
    </xf>
    <xf numFmtId="0" fontId="4" fillId="0" borderId="0" xfId="62" applyFont="1" applyFill="1" applyBorder="1">
      <alignment/>
      <protection/>
    </xf>
    <xf numFmtId="0" fontId="12" fillId="0" borderId="0" xfId="62" applyFont="1" applyFill="1" applyBorder="1" applyAlignment="1">
      <alignment horizontal="centerContinuous"/>
      <protection/>
    </xf>
    <xf numFmtId="0" fontId="7" fillId="0" borderId="0" xfId="62" applyFont="1" applyFill="1" applyBorder="1" applyAlignment="1" quotePrefix="1">
      <alignment horizontal="centerContinuous"/>
      <protection/>
    </xf>
    <xf numFmtId="0" fontId="7" fillId="0" borderId="0" xfId="62" applyFont="1" applyFill="1" applyBorder="1" applyAlignment="1">
      <alignment horizontal="centerContinuous"/>
      <protection/>
    </xf>
    <xf numFmtId="0" fontId="6" fillId="0" borderId="0" xfId="62" applyFont="1" applyFill="1" applyBorder="1" applyAlignment="1">
      <alignment/>
      <protection/>
    </xf>
    <xf numFmtId="0" fontId="18" fillId="0" borderId="0" xfId="62" applyFont="1" applyBorder="1">
      <alignment/>
      <protection/>
    </xf>
    <xf numFmtId="0" fontId="19" fillId="0" borderId="0" xfId="62" applyFont="1" applyBorder="1">
      <alignment/>
      <protection/>
    </xf>
    <xf numFmtId="0" fontId="19" fillId="0" borderId="0" xfId="62" applyFont="1">
      <alignment/>
      <protection/>
    </xf>
    <xf numFmtId="0" fontId="19" fillId="1" borderId="31" xfId="62" applyFont="1" applyFill="1" applyBorder="1" applyAlignment="1">
      <alignment horizontal="center"/>
      <protection/>
    </xf>
    <xf numFmtId="0" fontId="19" fillId="1" borderId="32" xfId="62" applyFont="1" applyFill="1" applyBorder="1" applyAlignment="1">
      <alignment horizontal="centerContinuous"/>
      <protection/>
    </xf>
    <xf numFmtId="0" fontId="19" fillId="1" borderId="32" xfId="62" applyFont="1" applyFill="1" applyBorder="1" applyAlignment="1">
      <alignment/>
      <protection/>
    </xf>
    <xf numFmtId="0" fontId="19" fillId="1" borderId="0" xfId="62" applyFont="1" applyFill="1" applyBorder="1" applyAlignment="1">
      <alignment horizontal="center"/>
      <protection/>
    </xf>
    <xf numFmtId="0" fontId="19" fillId="1" borderId="0" xfId="62" applyFont="1" applyFill="1">
      <alignment/>
      <protection/>
    </xf>
    <xf numFmtId="0" fontId="19" fillId="1" borderId="33" xfId="62" applyFont="1" applyFill="1" applyBorder="1" applyAlignment="1">
      <alignment horizontal="centerContinuous"/>
      <protection/>
    </xf>
    <xf numFmtId="0" fontId="19" fillId="1" borderId="34" xfId="62" applyFont="1" applyFill="1" applyBorder="1" applyAlignment="1">
      <alignment horizontal="center"/>
      <protection/>
    </xf>
    <xf numFmtId="0" fontId="15" fillId="1" borderId="34" xfId="62" applyFill="1" applyBorder="1" applyAlignment="1">
      <alignment horizontal="center"/>
      <protection/>
    </xf>
    <xf numFmtId="0" fontId="19" fillId="1" borderId="0" xfId="62" applyFont="1" applyFill="1" applyAlignment="1">
      <alignment horizontal="center"/>
      <protection/>
    </xf>
    <xf numFmtId="0" fontId="15" fillId="1" borderId="0" xfId="62" applyFill="1" applyAlignment="1">
      <alignment horizontal="center"/>
      <protection/>
    </xf>
    <xf numFmtId="0" fontId="15" fillId="0" borderId="0" xfId="62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19" fillId="0" borderId="35" xfId="62" applyFont="1" applyBorder="1" applyAlignment="1">
      <alignment horizontal="left"/>
      <protection/>
    </xf>
    <xf numFmtId="0" fontId="19" fillId="0" borderId="35" xfId="62" applyFont="1" applyBorder="1" applyAlignment="1">
      <alignment horizontal="center"/>
      <protection/>
    </xf>
    <xf numFmtId="0" fontId="15" fillId="0" borderId="35" xfId="62" applyBorder="1" applyAlignment="1">
      <alignment horizontal="center"/>
      <protection/>
    </xf>
    <xf numFmtId="0" fontId="19" fillId="0" borderId="35" xfId="62" applyFont="1" applyBorder="1" applyAlignment="1">
      <alignment horizontal="right"/>
      <protection/>
    </xf>
    <xf numFmtId="0" fontId="14" fillId="0" borderId="35" xfId="62" applyFont="1" applyBorder="1" applyAlignment="1">
      <alignment horizontal="right"/>
      <protection/>
    </xf>
    <xf numFmtId="0" fontId="20" fillId="0" borderId="0" xfId="62" applyFont="1">
      <alignment/>
      <protection/>
    </xf>
    <xf numFmtId="0" fontId="21" fillId="0" borderId="0" xfId="62" applyFont="1">
      <alignment/>
      <protection/>
    </xf>
    <xf numFmtId="0" fontId="19" fillId="0" borderId="36" xfId="62" applyFont="1" applyBorder="1" applyAlignment="1">
      <alignment horizontal="right"/>
      <protection/>
    </xf>
    <xf numFmtId="0" fontId="22" fillId="0" borderId="36" xfId="62" applyFont="1" applyBorder="1" applyAlignment="1">
      <alignment horizontal="right"/>
      <protection/>
    </xf>
    <xf numFmtId="0" fontId="15" fillId="0" borderId="36" xfId="62" applyBorder="1">
      <alignment/>
      <protection/>
    </xf>
    <xf numFmtId="0" fontId="19" fillId="0" borderId="0" xfId="62" applyFont="1" applyBorder="1" applyAlignment="1">
      <alignment horizontal="right"/>
      <protection/>
    </xf>
    <xf numFmtId="0" fontId="22" fillId="0" borderId="0" xfId="62" applyFont="1" applyBorder="1" applyAlignment="1">
      <alignment horizontal="right"/>
      <protection/>
    </xf>
    <xf numFmtId="0" fontId="15" fillId="0" borderId="0" xfId="62" applyBorder="1">
      <alignment/>
      <protection/>
    </xf>
    <xf numFmtId="0" fontId="20" fillId="0" borderId="0" xfId="62" applyFont="1" applyBorder="1">
      <alignment/>
      <protection/>
    </xf>
    <xf numFmtId="0" fontId="21" fillId="0" borderId="0" xfId="62" applyFont="1" applyBorder="1">
      <alignment/>
      <protection/>
    </xf>
    <xf numFmtId="0" fontId="19" fillId="0" borderId="37" xfId="62" applyFont="1" applyBorder="1">
      <alignment/>
      <protection/>
    </xf>
    <xf numFmtId="0" fontId="15" fillId="0" borderId="37" xfId="62" applyBorder="1">
      <alignment/>
      <protection/>
    </xf>
    <xf numFmtId="0" fontId="20" fillId="0" borderId="37" xfId="62" applyFont="1" applyBorder="1">
      <alignment/>
      <protection/>
    </xf>
    <xf numFmtId="0" fontId="21" fillId="0" borderId="37" xfId="62" applyFont="1" applyBorder="1">
      <alignment/>
      <protection/>
    </xf>
    <xf numFmtId="0" fontId="19" fillId="0" borderId="37" xfId="62" applyFont="1" applyBorder="1" applyAlignment="1">
      <alignment horizontal="right"/>
      <protection/>
    </xf>
    <xf numFmtId="0" fontId="22" fillId="0" borderId="37" xfId="62" applyFont="1" applyBorder="1" applyAlignment="1">
      <alignment horizontal="right"/>
      <protection/>
    </xf>
    <xf numFmtId="0" fontId="20" fillId="0" borderId="0" xfId="62" applyFont="1" applyFill="1" applyBorder="1">
      <alignment/>
      <protection/>
    </xf>
    <xf numFmtId="0" fontId="21" fillId="0" borderId="0" xfId="62" applyFont="1" applyFill="1" applyBorder="1">
      <alignment/>
      <protection/>
    </xf>
    <xf numFmtId="0" fontId="19" fillId="0" borderId="34" xfId="62" applyFont="1" applyBorder="1">
      <alignment/>
      <protection/>
    </xf>
    <xf numFmtId="0" fontId="15" fillId="0" borderId="34" xfId="62" applyBorder="1">
      <alignment/>
      <protection/>
    </xf>
    <xf numFmtId="0" fontId="20" fillId="0" borderId="34" xfId="62" applyFont="1" applyBorder="1">
      <alignment/>
      <protection/>
    </xf>
    <xf numFmtId="0" fontId="21" fillId="0" borderId="34" xfId="62" applyFont="1" applyBorder="1">
      <alignment/>
      <protection/>
    </xf>
    <xf numFmtId="0" fontId="29" fillId="0" borderId="35" xfId="62" applyFont="1" applyBorder="1" applyAlignment="1">
      <alignment horizontal="right"/>
      <protection/>
    </xf>
    <xf numFmtId="0" fontId="15" fillId="0" borderId="0" xfId="62" applyBorder="1" applyAlignment="1">
      <alignment horizontal="center"/>
      <protection/>
    </xf>
    <xf numFmtId="0" fontId="19" fillId="0" borderId="34" xfId="62" applyFont="1" applyBorder="1" applyAlignment="1">
      <alignment horizontal="right"/>
      <protection/>
    </xf>
    <xf numFmtId="0" fontId="22" fillId="0" borderId="34" xfId="62" applyFont="1" applyBorder="1" applyAlignment="1">
      <alignment horizontal="right"/>
      <protection/>
    </xf>
    <xf numFmtId="0" fontId="51" fillId="0" borderId="0" xfId="62" applyFont="1" applyBorder="1">
      <alignment/>
      <protection/>
    </xf>
    <xf numFmtId="0" fontId="52" fillId="0" borderId="0" xfId="62" applyFont="1" applyBorder="1">
      <alignment/>
      <protection/>
    </xf>
    <xf numFmtId="0" fontId="52" fillId="0" borderId="0" xfId="62" applyFont="1" applyBorder="1" applyAlignment="1">
      <alignment vertical="top"/>
      <protection/>
    </xf>
    <xf numFmtId="0" fontId="53" fillId="0" borderId="0" xfId="62" applyFont="1" applyBorder="1">
      <alignment/>
      <protection/>
    </xf>
    <xf numFmtId="0" fontId="54" fillId="0" borderId="0" xfId="62" applyNumberFormat="1" applyFont="1" applyBorder="1">
      <alignment/>
      <protection/>
    </xf>
    <xf numFmtId="0" fontId="55" fillId="0" borderId="0" xfId="62" applyFont="1" applyBorder="1">
      <alignment/>
      <protection/>
    </xf>
    <xf numFmtId="0" fontId="56" fillId="0" borderId="0" xfId="62" applyFont="1" applyBorder="1">
      <alignment/>
      <protection/>
    </xf>
    <xf numFmtId="0" fontId="54" fillId="0" borderId="0" xfId="62" applyFont="1" applyBorder="1">
      <alignment/>
      <protection/>
    </xf>
    <xf numFmtId="0" fontId="53" fillId="0" borderId="0" xfId="62" applyFont="1">
      <alignment/>
      <protection/>
    </xf>
    <xf numFmtId="0" fontId="54" fillId="0" borderId="0" xfId="62" applyFont="1">
      <alignment/>
      <protection/>
    </xf>
    <xf numFmtId="0" fontId="52" fillId="0" borderId="0" xfId="62" applyFont="1">
      <alignment/>
      <protection/>
    </xf>
    <xf numFmtId="0" fontId="52" fillId="1" borderId="31" xfId="62" applyFont="1" applyFill="1" applyBorder="1" applyAlignment="1">
      <alignment horizontal="center"/>
      <protection/>
    </xf>
    <xf numFmtId="0" fontId="52" fillId="1" borderId="32" xfId="62" applyFont="1" applyFill="1" applyBorder="1" applyAlignment="1">
      <alignment horizontal="center"/>
      <protection/>
    </xf>
    <xf numFmtId="0" fontId="52" fillId="1" borderId="32" xfId="62" applyFont="1" applyFill="1" applyBorder="1" applyAlignment="1">
      <alignment horizontal="center" vertical="top"/>
      <protection/>
    </xf>
    <xf numFmtId="0" fontId="15" fillId="1" borderId="32" xfId="62" applyFill="1" applyBorder="1" applyAlignment="1">
      <alignment horizontal="center"/>
      <protection/>
    </xf>
    <xf numFmtId="0" fontId="52" fillId="1" borderId="32" xfId="62" applyFont="1" applyFill="1" applyBorder="1" applyAlignment="1">
      <alignment horizontal="centerContinuous"/>
      <protection/>
    </xf>
    <xf numFmtId="0" fontId="53" fillId="1" borderId="32" xfId="62" applyFont="1" applyFill="1" applyBorder="1" applyAlignment="1">
      <alignment horizontal="centerContinuous"/>
      <protection/>
    </xf>
    <xf numFmtId="0" fontId="55" fillId="1" borderId="32" xfId="62" applyFont="1" applyFill="1" applyBorder="1" applyAlignment="1">
      <alignment horizontal="centerContinuous"/>
      <protection/>
    </xf>
    <xf numFmtId="0" fontId="53" fillId="1" borderId="32" xfId="62" applyFont="1" applyFill="1" applyBorder="1" applyAlignment="1">
      <alignment/>
      <protection/>
    </xf>
    <xf numFmtId="0" fontId="55" fillId="1" borderId="32" xfId="62" applyFont="1" applyFill="1" applyBorder="1" applyAlignment="1">
      <alignment/>
      <protection/>
    </xf>
    <xf numFmtId="0" fontId="52" fillId="1" borderId="0" xfId="62" applyFont="1" applyFill="1" applyBorder="1" applyAlignment="1">
      <alignment horizontal="center"/>
      <protection/>
    </xf>
    <xf numFmtId="0" fontId="52" fillId="1" borderId="0" xfId="62" applyFont="1" applyFill="1">
      <alignment/>
      <protection/>
    </xf>
    <xf numFmtId="0" fontId="52" fillId="1" borderId="33" xfId="62" applyFont="1" applyFill="1" applyBorder="1" applyAlignment="1">
      <alignment horizontal="centerContinuous" vertical="top"/>
      <protection/>
    </xf>
    <xf numFmtId="0" fontId="15" fillId="1" borderId="33" xfId="62" applyFill="1" applyBorder="1" applyAlignment="1">
      <alignment horizontal="centerContinuous"/>
      <protection/>
    </xf>
    <xf numFmtId="0" fontId="52" fillId="1" borderId="33" xfId="62" applyFont="1" applyFill="1" applyBorder="1" applyAlignment="1">
      <alignment horizontal="centerContinuous"/>
      <protection/>
    </xf>
    <xf numFmtId="0" fontId="53" fillId="1" borderId="33" xfId="62" applyFont="1" applyFill="1" applyBorder="1" applyAlignment="1">
      <alignment horizontal="centerContinuous"/>
      <protection/>
    </xf>
    <xf numFmtId="0" fontId="55" fillId="1" borderId="33" xfId="62" applyNumberFormat="1" applyFont="1" applyFill="1" applyBorder="1" applyAlignment="1">
      <alignment horizontal="centerContinuous"/>
      <protection/>
    </xf>
    <xf numFmtId="0" fontId="55" fillId="1" borderId="33" xfId="62" applyFont="1" applyFill="1" applyBorder="1" applyAlignment="1">
      <alignment horizontal="centerContinuous"/>
      <protection/>
    </xf>
    <xf numFmtId="0" fontId="52" fillId="1" borderId="34" xfId="62" applyFont="1" applyFill="1" applyBorder="1" applyAlignment="1">
      <alignment horizontal="center"/>
      <protection/>
    </xf>
    <xf numFmtId="0" fontId="57" fillId="1" borderId="34" xfId="62" applyFont="1" applyFill="1" applyBorder="1" applyAlignment="1">
      <alignment horizontal="center"/>
      <protection/>
    </xf>
    <xf numFmtId="0" fontId="52" fillId="1" borderId="0" xfId="62" applyFont="1" applyFill="1" applyAlignment="1">
      <alignment vertical="top"/>
      <protection/>
    </xf>
    <xf numFmtId="0" fontId="55" fillId="1" borderId="0" xfId="62" applyFont="1" applyFill="1" applyAlignment="1">
      <alignment horizontal="center"/>
      <protection/>
    </xf>
    <xf numFmtId="0" fontId="54" fillId="1" borderId="0" xfId="62" applyNumberFormat="1" applyFont="1" applyFill="1" applyAlignment="1">
      <alignment horizontal="center"/>
      <protection/>
    </xf>
    <xf numFmtId="0" fontId="52" fillId="1" borderId="0" xfId="62" applyFont="1" applyFill="1" applyAlignment="1">
      <alignment horizontal="center"/>
      <protection/>
    </xf>
    <xf numFmtId="0" fontId="56" fillId="1" borderId="0" xfId="62" applyFont="1" applyFill="1" applyAlignment="1">
      <alignment horizontal="center"/>
      <protection/>
    </xf>
    <xf numFmtId="0" fontId="57" fillId="1" borderId="0" xfId="62" applyFont="1" applyFill="1" applyBorder="1" applyAlignment="1">
      <alignment horizontal="center"/>
      <protection/>
    </xf>
    <xf numFmtId="0" fontId="54" fillId="1" borderId="0" xfId="62" applyFont="1" applyFill="1" applyAlignment="1">
      <alignment horizontal="center"/>
      <protection/>
    </xf>
    <xf numFmtId="0" fontId="54" fillId="1" borderId="30" xfId="62" applyFont="1" applyFill="1" applyBorder="1" applyAlignment="1">
      <alignment horizontal="center"/>
      <protection/>
    </xf>
    <xf numFmtId="0" fontId="57" fillId="0" borderId="0" xfId="62" applyFont="1" applyAlignment="1">
      <alignment horizontal="center"/>
      <protection/>
    </xf>
    <xf numFmtId="0" fontId="52" fillId="0" borderId="0" xfId="62" applyFont="1" applyAlignment="1">
      <alignment horizontal="center"/>
      <protection/>
    </xf>
    <xf numFmtId="0" fontId="52" fillId="0" borderId="35" xfId="62" applyFont="1" applyBorder="1" applyAlignment="1">
      <alignment horizontal="left"/>
      <protection/>
    </xf>
    <xf numFmtId="0" fontId="52" fillId="0" borderId="35" xfId="62" applyFont="1" applyBorder="1" applyAlignment="1">
      <alignment horizontal="center"/>
      <protection/>
    </xf>
    <xf numFmtId="0" fontId="57" fillId="0" borderId="35" xfId="62" applyFont="1" applyBorder="1" applyAlignment="1">
      <alignment horizontal="center"/>
      <protection/>
    </xf>
    <xf numFmtId="0" fontId="52" fillId="0" borderId="35" xfId="62" applyFont="1" applyBorder="1" applyAlignment="1">
      <alignment vertical="top"/>
      <protection/>
    </xf>
    <xf numFmtId="0" fontId="55" fillId="0" borderId="35" xfId="62" applyFont="1" applyBorder="1" applyAlignment="1">
      <alignment/>
      <protection/>
    </xf>
    <xf numFmtId="0" fontId="57" fillId="0" borderId="0" xfId="62" applyFont="1">
      <alignment/>
      <protection/>
    </xf>
    <xf numFmtId="0" fontId="52" fillId="0" borderId="0" xfId="62" applyFont="1" applyAlignment="1">
      <alignment vertical="top"/>
      <protection/>
    </xf>
    <xf numFmtId="0" fontId="54" fillId="0" borderId="0" xfId="62" applyFont="1" applyAlignment="1">
      <alignment/>
      <protection/>
    </xf>
    <xf numFmtId="0" fontId="54" fillId="0" borderId="0" xfId="62" applyNumberFormat="1" applyFont="1" applyBorder="1" applyAlignment="1">
      <alignment/>
      <protection/>
    </xf>
    <xf numFmtId="0" fontId="54" fillId="0" borderId="0" xfId="62" applyNumberFormat="1" applyFont="1" applyAlignment="1">
      <alignment/>
      <protection/>
    </xf>
    <xf numFmtId="0" fontId="55" fillId="0" borderId="0" xfId="62" applyFont="1" applyAlignment="1">
      <alignment/>
      <protection/>
    </xf>
    <xf numFmtId="0" fontId="56" fillId="0" borderId="0" xfId="62" applyFont="1" applyBorder="1" applyAlignment="1">
      <alignment/>
      <protection/>
    </xf>
    <xf numFmtId="0" fontId="54" fillId="0" borderId="0" xfId="62" applyFont="1" applyBorder="1" applyAlignment="1">
      <alignment/>
      <protection/>
    </xf>
    <xf numFmtId="0" fontId="52" fillId="0" borderId="37" xfId="62" applyFont="1" applyBorder="1">
      <alignment/>
      <protection/>
    </xf>
    <xf numFmtId="0" fontId="57" fillId="0" borderId="37" xfId="62" applyFont="1" applyBorder="1">
      <alignment/>
      <protection/>
    </xf>
    <xf numFmtId="0" fontId="52" fillId="0" borderId="37" xfId="62" applyFont="1" applyBorder="1" applyAlignment="1">
      <alignment vertical="top"/>
      <protection/>
    </xf>
    <xf numFmtId="0" fontId="54" fillId="0" borderId="37" xfId="62" applyFont="1" applyBorder="1" applyAlignment="1">
      <alignment/>
      <protection/>
    </xf>
    <xf numFmtId="0" fontId="54" fillId="0" borderId="37" xfId="62" applyNumberFormat="1" applyFont="1" applyBorder="1" applyAlignment="1">
      <alignment/>
      <protection/>
    </xf>
    <xf numFmtId="0" fontId="55" fillId="0" borderId="37" xfId="62" applyFont="1" applyBorder="1" applyAlignment="1">
      <alignment/>
      <protection/>
    </xf>
    <xf numFmtId="0" fontId="56" fillId="0" borderId="37" xfId="62" applyFont="1" applyBorder="1" applyAlignment="1">
      <alignment/>
      <protection/>
    </xf>
    <xf numFmtId="0" fontId="52" fillId="0" borderId="36" xfId="62" applyFont="1" applyBorder="1">
      <alignment/>
      <protection/>
    </xf>
    <xf numFmtId="0" fontId="57" fillId="0" borderId="0" xfId="62" applyFont="1" applyBorder="1">
      <alignment/>
      <protection/>
    </xf>
    <xf numFmtId="0" fontId="52" fillId="0" borderId="34" xfId="62" applyFont="1" applyBorder="1">
      <alignment/>
      <protection/>
    </xf>
    <xf numFmtId="0" fontId="57" fillId="0" borderId="34" xfId="62" applyFont="1" applyBorder="1">
      <alignment/>
      <protection/>
    </xf>
    <xf numFmtId="0" fontId="54" fillId="0" borderId="34" xfId="62" applyNumberFormat="1" applyFont="1" applyBorder="1" applyAlignment="1">
      <alignment/>
      <protection/>
    </xf>
    <xf numFmtId="0" fontId="56" fillId="0" borderId="34" xfId="62" applyFont="1" applyBorder="1" applyAlignment="1">
      <alignment/>
      <protection/>
    </xf>
    <xf numFmtId="0" fontId="54" fillId="0" borderId="34" xfId="62" applyFont="1" applyBorder="1" applyAlignment="1">
      <alignment/>
      <protection/>
    </xf>
    <xf numFmtId="0" fontId="56" fillId="0" borderId="0" xfId="62" applyFont="1" applyAlignment="1">
      <alignment/>
      <protection/>
    </xf>
    <xf numFmtId="0" fontId="52" fillId="0" borderId="34" xfId="62" applyFont="1" applyBorder="1" applyAlignment="1">
      <alignment vertical="top"/>
      <protection/>
    </xf>
    <xf numFmtId="0" fontId="55" fillId="0" borderId="0" xfId="62" applyFont="1">
      <alignment/>
      <protection/>
    </xf>
    <xf numFmtId="0" fontId="54" fillId="0" borderId="0" xfId="62" applyNumberFormat="1" applyFont="1">
      <alignment/>
      <protection/>
    </xf>
    <xf numFmtId="0" fontId="56" fillId="0" borderId="0" xfId="62" applyFont="1">
      <alignment/>
      <protection/>
    </xf>
    <xf numFmtId="0" fontId="15" fillId="1" borderId="31" xfId="62" applyFill="1" applyBorder="1" applyAlignment="1">
      <alignment horizontal="center"/>
      <protection/>
    </xf>
    <xf numFmtId="0" fontId="15" fillId="1" borderId="32" xfId="62" applyFill="1" applyBorder="1" applyAlignment="1">
      <alignment horizontal="centerContinuous"/>
      <protection/>
    </xf>
    <xf numFmtId="0" fontId="15" fillId="1" borderId="0" xfId="62" applyFill="1" applyBorder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15" fillId="0" borderId="0" xfId="62" applyAlignment="1">
      <alignment horizontal="right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>
      <alignment/>
      <protection/>
    </xf>
    <xf numFmtId="0" fontId="23" fillId="0" borderId="37" xfId="62" applyFont="1" applyBorder="1" applyAlignment="1">
      <alignment horizontal="right"/>
      <protection/>
    </xf>
    <xf numFmtId="0" fontId="15" fillId="0" borderId="37" xfId="62" applyBorder="1" applyAlignment="1">
      <alignment horizontal="right"/>
      <protection/>
    </xf>
    <xf numFmtId="0" fontId="24" fillId="0" borderId="37" xfId="62" applyFont="1" applyBorder="1">
      <alignment/>
      <protection/>
    </xf>
    <xf numFmtId="0" fontId="15" fillId="0" borderId="0" xfId="62" applyFill="1" applyBorder="1">
      <alignment/>
      <protection/>
    </xf>
    <xf numFmtId="0" fontId="15" fillId="0" borderId="38" xfId="62" applyBorder="1">
      <alignment/>
      <protection/>
    </xf>
    <xf numFmtId="0" fontId="15" fillId="0" borderId="38" xfId="62" applyFill="1" applyBorder="1">
      <alignment/>
      <protection/>
    </xf>
    <xf numFmtId="0" fontId="15" fillId="0" borderId="38" xfId="62" applyFill="1" applyBorder="1" applyAlignment="1">
      <alignment horizontal="center"/>
      <protection/>
    </xf>
    <xf numFmtId="0" fontId="24" fillId="0" borderId="0" xfId="62" applyFont="1" applyBorder="1">
      <alignment/>
      <protection/>
    </xf>
    <xf numFmtId="0" fontId="15" fillId="0" borderId="0" xfId="62" applyAlignment="1">
      <alignment/>
      <protection/>
    </xf>
    <xf numFmtId="0" fontId="15" fillId="0" borderId="0" xfId="62" applyAlignment="1">
      <alignment wrapText="1"/>
      <protection/>
    </xf>
    <xf numFmtId="0" fontId="15" fillId="0" borderId="0" xfId="62" applyFont="1" applyFill="1" applyBorder="1" applyAlignment="1">
      <alignment horizontal="left" vertical="top"/>
      <protection/>
    </xf>
    <xf numFmtId="0" fontId="15" fillId="0" borderId="0" xfId="62" applyFont="1" applyFill="1" applyBorder="1" applyAlignment="1">
      <alignment vertical="top"/>
      <protection/>
    </xf>
    <xf numFmtId="0" fontId="15" fillId="0" borderId="0" xfId="62" applyFont="1" applyFill="1" applyBorder="1" applyAlignment="1">
      <alignment horizontal="center" vertical="top"/>
      <protection/>
    </xf>
    <xf numFmtId="0" fontId="15" fillId="0" borderId="0" xfId="62" applyFont="1" applyFill="1" applyBorder="1" applyAlignment="1">
      <alignment horizontal="centerContinuous" vertical="top"/>
      <protection/>
    </xf>
    <xf numFmtId="0" fontId="15" fillId="0" borderId="0" xfId="62" applyFont="1">
      <alignment/>
      <protection/>
    </xf>
    <xf numFmtId="0" fontId="27" fillId="0" borderId="0" xfId="62" applyFont="1" applyFill="1" applyBorder="1" applyAlignment="1">
      <alignment horizontal="left" vertical="top"/>
      <protection/>
    </xf>
    <xf numFmtId="0" fontId="28" fillId="0" borderId="0" xfId="62" applyFont="1" applyFill="1" applyBorder="1" applyAlignment="1">
      <alignment horizontal="right" vertical="top"/>
      <protection/>
    </xf>
    <xf numFmtId="0" fontId="5" fillId="0" borderId="0" xfId="62" applyFont="1" applyFill="1" applyBorder="1" applyAlignment="1">
      <alignment horizontal="center" vertical="top"/>
      <protection/>
    </xf>
    <xf numFmtId="0" fontId="15" fillId="0" borderId="0" xfId="62" applyFont="1" applyFill="1" applyBorder="1" applyAlignment="1" quotePrefix="1">
      <alignment horizontal="left" vertical="top"/>
      <protection/>
    </xf>
    <xf numFmtId="0" fontId="15" fillId="0" borderId="0" xfId="62" applyFont="1" applyFill="1" applyBorder="1" applyAlignment="1">
      <alignment horizontal="right" vertical="top"/>
      <protection/>
    </xf>
    <xf numFmtId="0" fontId="5" fillId="0" borderId="0" xfId="62" applyFont="1" applyFill="1" applyBorder="1" applyAlignment="1">
      <alignment horizontal="left" vertical="top"/>
      <protection/>
    </xf>
    <xf numFmtId="198" fontId="15" fillId="0" borderId="0" xfId="62" applyNumberFormat="1">
      <alignment/>
      <protection/>
    </xf>
    <xf numFmtId="0" fontId="15" fillId="1" borderId="31" xfId="62" applyFill="1" applyBorder="1">
      <alignment/>
      <protection/>
    </xf>
    <xf numFmtId="198" fontId="15" fillId="1" borderId="32" xfId="62" applyNumberFormat="1" applyFill="1" applyBorder="1">
      <alignment/>
      <protection/>
    </xf>
    <xf numFmtId="198" fontId="15" fillId="1" borderId="31" xfId="62" applyNumberFormat="1" applyFill="1" applyBorder="1">
      <alignment/>
      <protection/>
    </xf>
    <xf numFmtId="0" fontId="15" fillId="1" borderId="34" xfId="62" applyFill="1" applyBorder="1">
      <alignment/>
      <protection/>
    </xf>
    <xf numFmtId="198" fontId="15" fillId="1" borderId="34" xfId="62" applyNumberFormat="1" applyFill="1" applyBorder="1">
      <alignment/>
      <protection/>
    </xf>
    <xf numFmtId="0" fontId="15" fillId="0" borderId="35" xfId="62" applyBorder="1">
      <alignment/>
      <protection/>
    </xf>
    <xf numFmtId="198" fontId="15" fillId="0" borderId="35" xfId="62" applyNumberFormat="1" applyBorder="1">
      <alignment/>
      <protection/>
    </xf>
    <xf numFmtId="198" fontId="23" fillId="0" borderId="0" xfId="62" applyNumberFormat="1" applyFont="1">
      <alignment/>
      <protection/>
    </xf>
    <xf numFmtId="0" fontId="15" fillId="0" borderId="31" xfId="62" applyBorder="1">
      <alignment/>
      <protection/>
    </xf>
    <xf numFmtId="198" fontId="23" fillId="0" borderId="34" xfId="62" applyNumberFormat="1" applyFont="1" applyBorder="1">
      <alignment/>
      <protection/>
    </xf>
    <xf numFmtId="198" fontId="15" fillId="0" borderId="34" xfId="62" applyNumberFormat="1" applyBorder="1">
      <alignment/>
      <protection/>
    </xf>
    <xf numFmtId="198" fontId="24" fillId="0" borderId="0" xfId="62" applyNumberFormat="1" applyFont="1">
      <alignment/>
      <protection/>
    </xf>
    <xf numFmtId="198" fontId="24" fillId="0" borderId="34" xfId="62" applyNumberFormat="1" applyFont="1" applyBorder="1">
      <alignment/>
      <protection/>
    </xf>
    <xf numFmtId="195" fontId="15" fillId="0" borderId="0" xfId="62" applyNumberFormat="1">
      <alignment/>
      <protection/>
    </xf>
    <xf numFmtId="197" fontId="15" fillId="0" borderId="0" xfId="62" applyNumberFormat="1">
      <alignment/>
      <protection/>
    </xf>
    <xf numFmtId="197" fontId="15" fillId="0" borderId="0" xfId="62" applyNumberFormat="1" applyBorder="1">
      <alignment/>
      <protection/>
    </xf>
    <xf numFmtId="0" fontId="15" fillId="0" borderId="0" xfId="62" applyNumberFormat="1">
      <alignment/>
      <protection/>
    </xf>
    <xf numFmtId="195" fontId="15" fillId="1" borderId="31" xfId="62" applyNumberFormat="1" applyFill="1" applyBorder="1">
      <alignment/>
      <protection/>
    </xf>
    <xf numFmtId="0" fontId="15" fillId="1" borderId="35" xfId="62" applyFill="1" applyBorder="1" applyAlignment="1">
      <alignment horizontal="centerContinuous"/>
      <protection/>
    </xf>
    <xf numFmtId="197" fontId="15" fillId="1" borderId="31" xfId="62" applyNumberFormat="1" applyFill="1" applyBorder="1">
      <alignment/>
      <protection/>
    </xf>
    <xf numFmtId="195" fontId="15" fillId="1" borderId="34" xfId="62" applyNumberFormat="1" applyFill="1" applyBorder="1">
      <alignment/>
      <protection/>
    </xf>
    <xf numFmtId="0" fontId="15" fillId="1" borderId="34" xfId="62" applyFill="1" applyBorder="1" applyAlignment="1">
      <alignment horizontal="centerContinuous"/>
      <protection/>
    </xf>
    <xf numFmtId="197" fontId="15" fillId="1" borderId="34" xfId="62" applyNumberFormat="1" applyFill="1" applyBorder="1">
      <alignment/>
      <protection/>
    </xf>
    <xf numFmtId="195" fontId="15" fillId="0" borderId="35" xfId="62" applyNumberFormat="1" applyBorder="1">
      <alignment/>
      <protection/>
    </xf>
    <xf numFmtId="0" fontId="29" fillId="0" borderId="35" xfId="62" applyFont="1" applyBorder="1">
      <alignment/>
      <protection/>
    </xf>
    <xf numFmtId="191" fontId="24" fillId="0" borderId="35" xfId="62" applyNumberFormat="1" applyFont="1" applyBorder="1">
      <alignment/>
      <protection/>
    </xf>
    <xf numFmtId="191" fontId="23" fillId="0" borderId="35" xfId="62" applyNumberFormat="1" applyFont="1" applyBorder="1">
      <alignment/>
      <protection/>
    </xf>
    <xf numFmtId="191" fontId="15" fillId="0" borderId="35" xfId="62" applyNumberFormat="1" applyBorder="1">
      <alignment/>
      <protection/>
    </xf>
    <xf numFmtId="199" fontId="15" fillId="0" borderId="35" xfId="62" applyNumberFormat="1" applyBorder="1">
      <alignment/>
      <protection/>
    </xf>
    <xf numFmtId="191" fontId="29" fillId="0" borderId="35" xfId="62" applyNumberFormat="1" applyFont="1" applyBorder="1">
      <alignment/>
      <protection/>
    </xf>
    <xf numFmtId="0" fontId="29" fillId="0" borderId="0" xfId="62" applyFont="1">
      <alignment/>
      <protection/>
    </xf>
    <xf numFmtId="191" fontId="24" fillId="0" borderId="0" xfId="62" applyNumberFormat="1" applyFont="1" applyBorder="1">
      <alignment/>
      <protection/>
    </xf>
    <xf numFmtId="191" fontId="23" fillId="0" borderId="0" xfId="62" applyNumberFormat="1" applyFont="1">
      <alignment/>
      <protection/>
    </xf>
    <xf numFmtId="191" fontId="15" fillId="0" borderId="0" xfId="62" applyNumberFormat="1" applyBorder="1">
      <alignment/>
      <protection/>
    </xf>
    <xf numFmtId="199" fontId="15" fillId="0" borderId="0" xfId="62" applyNumberFormat="1">
      <alignment/>
      <protection/>
    </xf>
    <xf numFmtId="191" fontId="15" fillId="0" borderId="0" xfId="62" applyNumberFormat="1">
      <alignment/>
      <protection/>
    </xf>
    <xf numFmtId="191" fontId="29" fillId="0" borderId="0" xfId="62" applyNumberFormat="1" applyFont="1">
      <alignment/>
      <protection/>
    </xf>
    <xf numFmtId="0" fontId="15" fillId="0" borderId="0" xfId="62" applyNumberFormat="1" applyBorder="1">
      <alignment/>
      <protection/>
    </xf>
    <xf numFmtId="0" fontId="15" fillId="0" borderId="39" xfId="62" applyBorder="1">
      <alignment/>
      <protection/>
    </xf>
    <xf numFmtId="0" fontId="29" fillId="0" borderId="39" xfId="62" applyFont="1" applyBorder="1">
      <alignment/>
      <protection/>
    </xf>
    <xf numFmtId="191" fontId="29" fillId="0" borderId="39" xfId="62" applyNumberFormat="1" applyFont="1" applyBorder="1">
      <alignment/>
      <protection/>
    </xf>
    <xf numFmtId="199" fontId="29" fillId="0" borderId="39" xfId="62" applyNumberFormat="1" applyFont="1" applyBorder="1">
      <alignment/>
      <protection/>
    </xf>
    <xf numFmtId="191" fontId="15" fillId="0" borderId="39" xfId="62" applyNumberFormat="1" applyBorder="1">
      <alignment/>
      <protection/>
    </xf>
    <xf numFmtId="199" fontId="15" fillId="0" borderId="39" xfId="62" applyNumberFormat="1" applyBorder="1">
      <alignment/>
      <protection/>
    </xf>
    <xf numFmtId="195" fontId="15" fillId="0" borderId="36" xfId="62" applyNumberFormat="1" applyBorder="1">
      <alignment/>
      <protection/>
    </xf>
    <xf numFmtId="0" fontId="29" fillId="0" borderId="36" xfId="62" applyFont="1" applyBorder="1">
      <alignment/>
      <protection/>
    </xf>
    <xf numFmtId="191" fontId="24" fillId="0" borderId="36" xfId="62" applyNumberFormat="1" applyFont="1" applyBorder="1">
      <alignment/>
      <protection/>
    </xf>
    <xf numFmtId="191" fontId="23" fillId="0" borderId="0" xfId="62" applyNumberFormat="1" applyFont="1" applyBorder="1">
      <alignment/>
      <protection/>
    </xf>
    <xf numFmtId="199" fontId="15" fillId="0" borderId="0" xfId="62" applyNumberFormat="1" applyBorder="1">
      <alignment/>
      <protection/>
    </xf>
    <xf numFmtId="191" fontId="29" fillId="0" borderId="0" xfId="62" applyNumberFormat="1" applyFont="1" applyBorder="1">
      <alignment/>
      <protection/>
    </xf>
    <xf numFmtId="195" fontId="15" fillId="0" borderId="0" xfId="62" applyNumberFormat="1" applyBorder="1">
      <alignment/>
      <protection/>
    </xf>
    <xf numFmtId="0" fontId="15" fillId="0" borderId="30" xfId="62" applyBorder="1">
      <alignment/>
      <protection/>
    </xf>
    <xf numFmtId="0" fontId="29" fillId="0" borderId="30" xfId="62" applyFont="1" applyBorder="1">
      <alignment/>
      <protection/>
    </xf>
    <xf numFmtId="191" fontId="29" fillId="0" borderId="30" xfId="62" applyNumberFormat="1" applyFont="1" applyBorder="1">
      <alignment/>
      <protection/>
    </xf>
    <xf numFmtId="191" fontId="15" fillId="0" borderId="30" xfId="62" applyNumberFormat="1" applyBorder="1">
      <alignment/>
      <protection/>
    </xf>
    <xf numFmtId="191" fontId="15" fillId="0" borderId="40" xfId="62" applyNumberFormat="1" applyBorder="1">
      <alignment/>
      <protection/>
    </xf>
    <xf numFmtId="199" fontId="15" fillId="0" borderId="40" xfId="62" applyNumberFormat="1" applyBorder="1">
      <alignment/>
      <protection/>
    </xf>
    <xf numFmtId="191" fontId="29" fillId="0" borderId="40" xfId="62" applyNumberFormat="1" applyFont="1" applyBorder="1">
      <alignment/>
      <protection/>
    </xf>
    <xf numFmtId="195" fontId="15" fillId="0" borderId="31" xfId="62" applyNumberFormat="1" applyBorder="1">
      <alignment/>
      <protection/>
    </xf>
    <xf numFmtId="191" fontId="15" fillId="0" borderId="31" xfId="62" applyNumberFormat="1" applyBorder="1">
      <alignment/>
      <protection/>
    </xf>
    <xf numFmtId="0" fontId="31" fillId="0" borderId="0" xfId="61" applyFont="1" applyAlignment="1">
      <alignment horizontal="centerContinuous"/>
      <protection/>
    </xf>
    <xf numFmtId="0" fontId="32" fillId="0" borderId="0" xfId="61" applyFont="1" applyAlignment="1">
      <alignment horizontal="centerContinuous"/>
      <protection/>
    </xf>
    <xf numFmtId="0" fontId="33" fillId="0" borderId="0" xfId="61" applyFont="1" applyBorder="1" applyAlignment="1">
      <alignment horizontal="centerContinuous"/>
      <protection/>
    </xf>
    <xf numFmtId="0" fontId="13" fillId="0" borderId="0" xfId="61" applyFont="1" applyAlignment="1">
      <alignment horizontal="centerContinuous"/>
      <protection/>
    </xf>
    <xf numFmtId="191" fontId="41" fillId="0" borderId="0" xfId="61" applyNumberFormat="1" applyFont="1" applyAlignment="1">
      <alignment horizontal="centerContinuous"/>
      <protection/>
    </xf>
    <xf numFmtId="0" fontId="13" fillId="0" borderId="0" xfId="61" applyFont="1">
      <alignment horizontal="distributed"/>
      <protection/>
    </xf>
    <xf numFmtId="0" fontId="34" fillId="0" borderId="28" xfId="61" applyFont="1" applyBorder="1" applyAlignment="1">
      <alignment horizontal="centerContinuous"/>
      <protection/>
    </xf>
    <xf numFmtId="0" fontId="35" fillId="0" borderId="0" xfId="61" applyFont="1" applyBorder="1" applyAlignment="1">
      <alignment horizontal="centerContinuous"/>
      <protection/>
    </xf>
    <xf numFmtId="0" fontId="36" fillId="0" borderId="0" xfId="61" applyFont="1" applyBorder="1" applyAlignment="1" quotePrefix="1">
      <alignment horizontal="left"/>
      <protection/>
    </xf>
    <xf numFmtId="0" fontId="0" fillId="0" borderId="0" xfId="61">
      <alignment horizontal="distributed"/>
      <protection/>
    </xf>
    <xf numFmtId="0" fontId="33" fillId="0" borderId="28" xfId="61" applyFont="1" applyBorder="1" applyAlignment="1">
      <alignment horizontal="centerContinuous"/>
      <protection/>
    </xf>
    <xf numFmtId="0" fontId="0" fillId="0" borderId="0" xfId="61" applyFont="1">
      <alignment horizontal="distributed"/>
      <protection/>
    </xf>
    <xf numFmtId="191" fontId="41" fillId="0" borderId="0" xfId="61" applyNumberFormat="1" applyFont="1">
      <alignment horizontal="distributed"/>
      <protection/>
    </xf>
    <xf numFmtId="0" fontId="37" fillId="0" borderId="11" xfId="61" applyFont="1" applyBorder="1" applyAlignment="1">
      <alignment horizontal="centerContinuous" vertical="center"/>
      <protection/>
    </xf>
    <xf numFmtId="0" fontId="37" fillId="0" borderId="29" xfId="61" applyFont="1" applyBorder="1" applyAlignment="1">
      <alignment horizontal="centerContinuous" vertical="center"/>
      <protection/>
    </xf>
    <xf numFmtId="191" fontId="41" fillId="0" borderId="33" xfId="61" applyNumberFormat="1" applyFont="1" applyBorder="1" applyAlignment="1">
      <alignment horizontal="centerContinuous" vertical="center"/>
      <protection/>
    </xf>
    <xf numFmtId="0" fontId="9" fillId="0" borderId="33" xfId="61" applyFont="1" applyBorder="1" applyAlignment="1">
      <alignment horizontal="centerContinuous" vertical="center"/>
      <protection/>
    </xf>
    <xf numFmtId="0" fontId="9" fillId="0" borderId="19" xfId="61" applyFont="1" applyBorder="1" applyAlignment="1">
      <alignment horizontal="centerContinuous" vertical="center"/>
      <protection/>
    </xf>
    <xf numFmtId="0" fontId="9" fillId="0" borderId="0" xfId="61" applyFont="1" applyAlignment="1">
      <alignment vertical="center"/>
      <protection/>
    </xf>
    <xf numFmtId="0" fontId="37" fillId="0" borderId="14" xfId="61" applyFont="1" applyBorder="1" applyAlignment="1" quotePrefix="1">
      <alignment horizontal="center" vertic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 vertical="center"/>
      <protection/>
    </xf>
    <xf numFmtId="0" fontId="37" fillId="0" borderId="15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vertical="center"/>
      <protection/>
    </xf>
    <xf numFmtId="191" fontId="38" fillId="0" borderId="14" xfId="61" applyNumberFormat="1" applyFont="1" applyBorder="1" applyAlignment="1">
      <alignment vertical="center"/>
      <protection/>
    </xf>
    <xf numFmtId="0" fontId="38" fillId="0" borderId="15" xfId="61" applyFont="1" applyBorder="1" applyAlignment="1">
      <alignment vertical="center"/>
      <protection/>
    </xf>
    <xf numFmtId="0" fontId="37" fillId="0" borderId="13" xfId="61" applyFont="1" applyBorder="1" applyAlignment="1">
      <alignment vertical="center"/>
      <protection/>
    </xf>
    <xf numFmtId="0" fontId="38" fillId="0" borderId="14" xfId="61" applyFont="1" applyBorder="1" applyAlignment="1" quotePrefix="1">
      <alignment horizontal="center" vertical="center"/>
      <protection/>
    </xf>
    <xf numFmtId="0" fontId="38" fillId="0" borderId="13" xfId="61" applyFont="1" applyBorder="1" applyAlignment="1" quotePrefix="1">
      <alignment horizontal="center" vertical="center"/>
      <protection/>
    </xf>
    <xf numFmtId="0" fontId="38" fillId="0" borderId="14" xfId="61" applyFont="1" applyBorder="1" applyAlignment="1" quotePrefix="1">
      <alignment horizontal="distributed" vertical="center"/>
      <protection/>
    </xf>
    <xf numFmtId="0" fontId="38" fillId="0" borderId="15" xfId="61" applyFont="1" applyBorder="1" applyAlignment="1" quotePrefix="1">
      <alignment horizontal="center" vertical="center"/>
      <protection/>
    </xf>
    <xf numFmtId="191" fontId="38" fillId="0" borderId="15" xfId="61" applyNumberFormat="1" applyFont="1" applyBorder="1" applyAlignment="1">
      <alignment horizontal="center" vertical="center"/>
      <protection/>
    </xf>
    <xf numFmtId="0" fontId="38" fillId="0" borderId="15" xfId="61" applyFont="1" applyBorder="1" applyAlignment="1">
      <alignment horizontal="center" vertical="center"/>
      <protection/>
    </xf>
    <xf numFmtId="0" fontId="39" fillId="0" borderId="20" xfId="61" applyFont="1" applyBorder="1" applyAlignment="1" quotePrefix="1">
      <alignment horizontal="distributed" vertical="center"/>
      <protection/>
    </xf>
    <xf numFmtId="38" fontId="41" fillId="0" borderId="33" xfId="61" applyNumberFormat="1" applyFont="1" applyFill="1" applyBorder="1" applyAlignment="1">
      <alignment vertical="center"/>
      <protection/>
    </xf>
    <xf numFmtId="0" fontId="41" fillId="0" borderId="20" xfId="61" applyFont="1" applyBorder="1" applyAlignment="1">
      <alignment vertical="center"/>
      <protection/>
    </xf>
    <xf numFmtId="191" fontId="41" fillId="0" borderId="20" xfId="61" applyNumberFormat="1" applyFont="1" applyBorder="1" applyAlignment="1">
      <alignment vertical="center"/>
      <protection/>
    </xf>
    <xf numFmtId="0" fontId="9" fillId="0" borderId="20" xfId="61" applyFont="1" applyBorder="1" applyAlignment="1">
      <alignment vertical="center"/>
      <protection/>
    </xf>
    <xf numFmtId="0" fontId="39" fillId="0" borderId="20" xfId="61" applyFont="1" applyBorder="1" applyAlignment="1">
      <alignment horizontal="distributed" vertical="center"/>
      <protection/>
    </xf>
    <xf numFmtId="0" fontId="39" fillId="0" borderId="41" xfId="61" applyFont="1" applyBorder="1" applyAlignment="1">
      <alignment horizontal="distributed" vertical="center"/>
      <protection/>
    </xf>
    <xf numFmtId="38" fontId="41" fillId="0" borderId="0" xfId="61" applyNumberFormat="1" applyFont="1" applyFill="1" applyBorder="1" applyAlignment="1">
      <alignment vertical="center"/>
      <protection/>
    </xf>
    <xf numFmtId="0" fontId="42" fillId="0" borderId="23" xfId="61" applyFont="1" applyFill="1" applyBorder="1" applyAlignment="1">
      <alignment horizontal="centerContinuous" vertical="center"/>
      <protection/>
    </xf>
    <xf numFmtId="191" fontId="43" fillId="0" borderId="25" xfId="49" applyNumberFormat="1" applyFont="1" applyFill="1" applyBorder="1" applyAlignment="1" quotePrefix="1">
      <alignment vertical="center"/>
    </xf>
    <xf numFmtId="0" fontId="9" fillId="0" borderId="12" xfId="61" applyFont="1" applyBorder="1" applyAlignment="1">
      <alignment vertical="center"/>
      <protection/>
    </xf>
    <xf numFmtId="191" fontId="41" fillId="0" borderId="28" xfId="61" applyNumberFormat="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38" fontId="9" fillId="0" borderId="18" xfId="61" applyNumberFormat="1" applyFont="1" applyBorder="1" applyAlignment="1">
      <alignment vertical="center"/>
      <protection/>
    </xf>
    <xf numFmtId="0" fontId="44" fillId="0" borderId="0" xfId="61" applyFont="1" applyBorder="1" applyAlignment="1" quotePrefix="1">
      <alignment horizontal="left" vertical="center"/>
      <protection/>
    </xf>
    <xf numFmtId="0" fontId="9" fillId="0" borderId="0" xfId="61" applyFont="1" applyBorder="1" applyAlignment="1">
      <alignment vertical="center"/>
      <protection/>
    </xf>
    <xf numFmtId="0" fontId="45" fillId="0" borderId="0" xfId="61" applyFont="1" applyBorder="1" applyAlignment="1">
      <alignment vertical="center"/>
      <protection/>
    </xf>
    <xf numFmtId="191" fontId="41" fillId="0" borderId="0" xfId="61" applyNumberFormat="1" applyFont="1" applyAlignment="1">
      <alignment vertical="center"/>
      <protection/>
    </xf>
    <xf numFmtId="0" fontId="46" fillId="0" borderId="0" xfId="61" applyFont="1" applyAlignment="1">
      <alignment/>
      <protection/>
    </xf>
    <xf numFmtId="0" fontId="46" fillId="0" borderId="0" xfId="61" applyFont="1">
      <alignment horizontal="distributed"/>
      <protection/>
    </xf>
    <xf numFmtId="38" fontId="47" fillId="0" borderId="18" xfId="61" applyNumberFormat="1" applyFont="1" applyBorder="1" applyAlignment="1">
      <alignment vertical="center"/>
      <protection/>
    </xf>
    <xf numFmtId="0" fontId="5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/>
      <protection/>
    </xf>
    <xf numFmtId="0" fontId="0" fillId="0" borderId="0" xfId="63">
      <alignment horizontal="distributed"/>
      <protection/>
    </xf>
    <xf numFmtId="0" fontId="57" fillId="0" borderId="20" xfId="63" applyFont="1" applyBorder="1" applyAlignment="1">
      <alignment horizontal="center" vertical="center"/>
      <protection/>
    </xf>
    <xf numFmtId="0" fontId="57" fillId="0" borderId="20" xfId="63" applyFont="1" applyBorder="1" applyAlignment="1">
      <alignment horizontal="center"/>
      <protection/>
    </xf>
    <xf numFmtId="0" fontId="0" fillId="0" borderId="0" xfId="63" applyAlignment="1">
      <alignment vertical="center"/>
      <protection/>
    </xf>
    <xf numFmtId="38" fontId="60" fillId="0" borderId="20" xfId="49" applyFont="1" applyBorder="1" applyAlignment="1">
      <alignment vertical="center"/>
    </xf>
    <xf numFmtId="0" fontId="16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61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>
      <alignment horizontal="distributed"/>
      <protection/>
    </xf>
    <xf numFmtId="0" fontId="59" fillId="0" borderId="0" xfId="63" applyFont="1" applyAlignment="1">
      <alignment horizontal="centerContinuous"/>
      <protection/>
    </xf>
    <xf numFmtId="0" fontId="57" fillId="0" borderId="0" xfId="63" applyFont="1" applyAlignment="1">
      <alignment horizontal="center"/>
      <protection/>
    </xf>
    <xf numFmtId="0" fontId="60" fillId="0" borderId="20" xfId="63" applyFont="1" applyBorder="1" applyAlignment="1">
      <alignment horizontal="right"/>
      <protection/>
    </xf>
    <xf numFmtId="0" fontId="62" fillId="0" borderId="20" xfId="63" applyFont="1" applyBorder="1" applyAlignment="1">
      <alignment horizontal="right"/>
      <protection/>
    </xf>
    <xf numFmtId="38" fontId="60" fillId="0" borderId="20" xfId="49" applyFont="1" applyBorder="1" applyAlignment="1">
      <alignment horizontal="right"/>
    </xf>
    <xf numFmtId="0" fontId="9" fillId="0" borderId="0" xfId="63" applyFont="1" applyAlignment="1">
      <alignment horizontal="right"/>
      <protection/>
    </xf>
    <xf numFmtId="0" fontId="9" fillId="0" borderId="0" xfId="63" applyFont="1" applyAlignment="1">
      <alignment/>
      <protection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四半相談検査" xfId="61"/>
    <cellStyle name="標準_調整感染情報86" xfId="62"/>
    <cellStyle name="標準_保健所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患者・感染者数累計推移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855"/>
          <c:w val="0.949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'[1]Sheet1'!$B$6</c:f>
              <c:strCache>
                <c:ptCount val="1"/>
                <c:pt idx="0">
                  <c:v>患者数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'[1]Sheet1'!$C$5:$N$5</c:f>
              <c:strCache>
                <c:ptCount val="12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平成１０年</c:v>
                </c:pt>
                <c:pt idx="10">
                  <c:v>平成１１年</c:v>
                </c:pt>
                <c:pt idx="11">
                  <c:v>平成１２年</c:v>
                </c:pt>
              </c:strCache>
            </c:strRef>
          </c:cat>
          <c:val>
            <c:numRef>
              <c:f>'[1]Sheet1'!$C$6:$N$6</c:f>
              <c:numCache>
                <c:ptCount val="12"/>
                <c:pt idx="0">
                  <c:v>60</c:v>
                </c:pt>
                <c:pt idx="1">
                  <c:v>91</c:v>
                </c:pt>
                <c:pt idx="2">
                  <c:v>129</c:v>
                </c:pt>
                <c:pt idx="3">
                  <c:v>180</c:v>
                </c:pt>
                <c:pt idx="4">
                  <c:v>266</c:v>
                </c:pt>
                <c:pt idx="5">
                  <c:v>402</c:v>
                </c:pt>
                <c:pt idx="6">
                  <c:v>571</c:v>
                </c:pt>
                <c:pt idx="7">
                  <c:v>805</c:v>
                </c:pt>
                <c:pt idx="8">
                  <c:v>1055</c:v>
                </c:pt>
                <c:pt idx="9">
                  <c:v>1286</c:v>
                </c:pt>
                <c:pt idx="10">
                  <c:v>1586</c:v>
                </c:pt>
                <c:pt idx="11">
                  <c:v>1915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'[1]Sheet1'!$B$7</c:f>
              <c:strCache>
                <c:ptCount val="1"/>
                <c:pt idx="0">
                  <c:v>感染者数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'[1]Sheet1'!$C$5:$N$5</c:f>
              <c:strCache>
                <c:ptCount val="12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平成１０年</c:v>
                </c:pt>
                <c:pt idx="10">
                  <c:v>平成１１年</c:v>
                </c:pt>
                <c:pt idx="11">
                  <c:v>平成１２年</c:v>
                </c:pt>
              </c:strCache>
            </c:strRef>
          </c:cat>
          <c:val>
            <c:numRef>
              <c:f>'[1]Sheet1'!$C$7:$N$7</c:f>
              <c:numCache>
                <c:ptCount val="12"/>
                <c:pt idx="0">
                  <c:v>158</c:v>
                </c:pt>
                <c:pt idx="1">
                  <c:v>224</c:v>
                </c:pt>
                <c:pt idx="2">
                  <c:v>424</c:v>
                </c:pt>
                <c:pt idx="3">
                  <c:v>866</c:v>
                </c:pt>
                <c:pt idx="4">
                  <c:v>1143</c:v>
                </c:pt>
                <c:pt idx="5">
                  <c:v>1441</c:v>
                </c:pt>
                <c:pt idx="6">
                  <c:v>1718</c:v>
                </c:pt>
                <c:pt idx="7">
                  <c:v>2094</c:v>
                </c:pt>
                <c:pt idx="8">
                  <c:v>2550</c:v>
                </c:pt>
                <c:pt idx="9">
                  <c:v>2913</c:v>
                </c:pt>
                <c:pt idx="10">
                  <c:v>3443</c:v>
                </c:pt>
                <c:pt idx="11">
                  <c:v>3905</c:v>
                </c:pt>
              </c:numCache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95"/>
          <c:y val="0.10925"/>
          <c:w val="0.420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検査・相談件数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94575"/>
          <c:h val="0.7915"/>
        </c:manualLayout>
      </c:layout>
      <c:lineChart>
        <c:grouping val="standard"/>
        <c:varyColors val="0"/>
        <c:ser>
          <c:idx val="0"/>
          <c:order val="0"/>
          <c:tx>
            <c:v>検査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'[1]Sheet1'!$B$11:$M$11</c:f>
              <c:strCache>
                <c:ptCount val="12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平成１０年</c:v>
                </c:pt>
                <c:pt idx="10">
                  <c:v>平成１１年</c:v>
                </c:pt>
                <c:pt idx="11">
                  <c:v>平成１２年</c:v>
                </c:pt>
              </c:strCache>
            </c:strRef>
          </c:cat>
          <c:val>
            <c:numRef>
              <c:f>'[1]Sheet1'!$B$12:$M$12</c:f>
              <c:numCache>
                <c:ptCount val="12"/>
                <c:pt idx="0">
                  <c:v>7864</c:v>
                </c:pt>
                <c:pt idx="1">
                  <c:v>10649</c:v>
                </c:pt>
                <c:pt idx="2">
                  <c:v>10980</c:v>
                </c:pt>
                <c:pt idx="3">
                  <c:v>135674</c:v>
                </c:pt>
                <c:pt idx="4">
                  <c:v>116712</c:v>
                </c:pt>
                <c:pt idx="5">
                  <c:v>81495</c:v>
                </c:pt>
                <c:pt idx="6">
                  <c:v>57978</c:v>
                </c:pt>
                <c:pt idx="7">
                  <c:v>72186</c:v>
                </c:pt>
                <c:pt idx="8">
                  <c:v>46241</c:v>
                </c:pt>
                <c:pt idx="9">
                  <c:v>53218</c:v>
                </c:pt>
                <c:pt idx="10">
                  <c:v>48218</c:v>
                </c:pt>
                <c:pt idx="11">
                  <c:v>48620</c:v>
                </c:pt>
              </c:numCache>
            </c:numRef>
          </c:val>
          <c:smooth val="0"/>
        </c:ser>
        <c:ser>
          <c:idx val="1"/>
          <c:order val="1"/>
          <c:tx>
            <c:v>相談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'[1]Sheet1'!$B$11:$M$11</c:f>
              <c:strCache>
                <c:ptCount val="12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平成１０年</c:v>
                </c:pt>
                <c:pt idx="10">
                  <c:v>平成１１年</c:v>
                </c:pt>
                <c:pt idx="11">
                  <c:v>平成１２年</c:v>
                </c:pt>
              </c:strCache>
            </c:strRef>
          </c:cat>
          <c:val>
            <c:numRef>
              <c:f>'[1]Sheet1'!$B$13:$M$13</c:f>
              <c:numCache>
                <c:ptCount val="12"/>
                <c:pt idx="0">
                  <c:v>14603</c:v>
                </c:pt>
                <c:pt idx="1">
                  <c:v>17458</c:v>
                </c:pt>
                <c:pt idx="2">
                  <c:v>18002</c:v>
                </c:pt>
                <c:pt idx="3">
                  <c:v>251926</c:v>
                </c:pt>
                <c:pt idx="4">
                  <c:v>245299</c:v>
                </c:pt>
                <c:pt idx="5">
                  <c:v>175837</c:v>
                </c:pt>
                <c:pt idx="6">
                  <c:v>124735</c:v>
                </c:pt>
                <c:pt idx="7">
                  <c:v>172641</c:v>
                </c:pt>
                <c:pt idx="8">
                  <c:v>96735</c:v>
                </c:pt>
                <c:pt idx="9">
                  <c:v>111046</c:v>
                </c:pt>
                <c:pt idx="10">
                  <c:v>103206</c:v>
                </c:pt>
                <c:pt idx="11">
                  <c:v>107256</c:v>
                </c:pt>
              </c:numCache>
            </c:numRef>
          </c:val>
          <c:smooth val="0"/>
        </c:ser>
        <c:marker val="1"/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33625"/>
          <c:y val="0.12225"/>
          <c:w val="0.333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患者数・感染者数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4"/>
          <c:w val="0.94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'相談・検査件数グラフ '!$A$63</c:f>
              <c:strCache>
                <c:ptCount val="1"/>
                <c:pt idx="0">
                  <c:v>患者数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'相談・検査件数グラフ '!$B$62:$M$62</c:f>
              <c:strCache/>
            </c:strRef>
          </c:cat>
          <c:val>
            <c:numRef>
              <c:f>'相談・検査件数グラフ '!$B$63:$M$63</c:f>
              <c:numCache/>
            </c:numRef>
          </c:val>
          <c:smooth val="0"/>
        </c:ser>
        <c:ser>
          <c:idx val="1"/>
          <c:order val="1"/>
          <c:tx>
            <c:strRef>
              <c:f>'相談・検査件数グラフ '!$A$64</c:f>
              <c:strCache>
                <c:ptCount val="1"/>
                <c:pt idx="0">
                  <c:v>感染者数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'相談・検査件数グラフ '!$B$62:$M$62</c:f>
              <c:strCache/>
            </c:strRef>
          </c:cat>
          <c:val>
            <c:numRef>
              <c:f>'相談・検査件数グラフ '!$B$64:$M$64</c:f>
              <c:numCache/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2659"/>
        <c:crosses val="autoZero"/>
        <c:auto val="1"/>
        <c:lblOffset val="100"/>
        <c:tickLblSkip val="1"/>
        <c:noMultiLvlLbl val="0"/>
      </c:catAx>
      <c:valAx>
        <c:axId val="32562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32"/>
          <c:y val="0.106"/>
          <c:w val="0.438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15</xdr:row>
      <xdr:rowOff>19050</xdr:rowOff>
    </xdr:from>
    <xdr:to>
      <xdr:col>14</xdr:col>
      <xdr:colOff>0</xdr:colOff>
      <xdr:row>36</xdr:row>
      <xdr:rowOff>76200</xdr:rowOff>
    </xdr:to>
    <xdr:graphicFrame>
      <xdr:nvGraphicFramePr>
        <xdr:cNvPr id="1" name="グラフ 1"/>
        <xdr:cNvGraphicFramePr/>
      </xdr:nvGraphicFramePr>
      <xdr:xfrm>
        <a:off x="9324975" y="2828925"/>
        <a:ext cx="4657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15</xdr:row>
      <xdr:rowOff>19050</xdr:rowOff>
    </xdr:from>
    <xdr:to>
      <xdr:col>4</xdr:col>
      <xdr:colOff>238125</xdr:colOff>
      <xdr:row>36</xdr:row>
      <xdr:rowOff>95250</xdr:rowOff>
    </xdr:to>
    <xdr:graphicFrame>
      <xdr:nvGraphicFramePr>
        <xdr:cNvPr id="2" name="グラフ 2"/>
        <xdr:cNvGraphicFramePr/>
      </xdr:nvGraphicFramePr>
      <xdr:xfrm>
        <a:off x="57150" y="2828925"/>
        <a:ext cx="43529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571500</xdr:colOff>
      <xdr:row>15</xdr:row>
      <xdr:rowOff>19050</xdr:rowOff>
    </xdr:from>
    <xdr:to>
      <xdr:col>8</xdr:col>
      <xdr:colOff>952500</xdr:colOff>
      <xdr:row>36</xdr:row>
      <xdr:rowOff>104775</xdr:rowOff>
    </xdr:to>
    <xdr:graphicFrame>
      <xdr:nvGraphicFramePr>
        <xdr:cNvPr id="3" name="グラフ 3"/>
        <xdr:cNvGraphicFramePr/>
      </xdr:nvGraphicFramePr>
      <xdr:xfrm>
        <a:off x="4743450" y="2828925"/>
        <a:ext cx="422910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MGHB\&#12487;&#12473;&#12463;&#12488;&#12483;&#12503;\&#21205;&#21521;&#20316;&#26989;\&#32047;&#35336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>平成元年</v>
          </cell>
          <cell r="D5" t="str">
            <v>平成２年</v>
          </cell>
          <cell r="E5" t="str">
            <v>平成３年</v>
          </cell>
          <cell r="F5" t="str">
            <v>平成４年</v>
          </cell>
          <cell r="G5" t="str">
            <v>平成５年</v>
          </cell>
          <cell r="H5" t="str">
            <v>平成６年</v>
          </cell>
          <cell r="I5" t="str">
            <v>平成７年</v>
          </cell>
          <cell r="J5" t="str">
            <v>平成８年</v>
          </cell>
          <cell r="K5" t="str">
            <v>平成９年</v>
          </cell>
          <cell r="L5" t="str">
            <v>平成１０年</v>
          </cell>
          <cell r="M5" t="str">
            <v>平成１１年</v>
          </cell>
          <cell r="N5" t="str">
            <v>平成１２年</v>
          </cell>
        </row>
        <row r="6">
          <cell r="B6" t="str">
            <v>患者数</v>
          </cell>
          <cell r="C6">
            <v>60</v>
          </cell>
          <cell r="D6">
            <v>91</v>
          </cell>
          <cell r="E6">
            <v>129</v>
          </cell>
          <cell r="F6">
            <v>180</v>
          </cell>
          <cell r="G6">
            <v>266</v>
          </cell>
          <cell r="H6">
            <v>402</v>
          </cell>
          <cell r="I6">
            <v>571</v>
          </cell>
          <cell r="J6">
            <v>805</v>
          </cell>
          <cell r="K6">
            <v>1055</v>
          </cell>
          <cell r="L6">
            <v>1286</v>
          </cell>
          <cell r="M6">
            <v>1586</v>
          </cell>
          <cell r="N6">
            <v>1915</v>
          </cell>
        </row>
        <row r="7">
          <cell r="B7" t="str">
            <v>感染者数</v>
          </cell>
          <cell r="C7">
            <v>158</v>
          </cell>
          <cell r="D7">
            <v>224</v>
          </cell>
          <cell r="E7">
            <v>424</v>
          </cell>
          <cell r="F7">
            <v>866</v>
          </cell>
          <cell r="G7">
            <v>1143</v>
          </cell>
          <cell r="H7">
            <v>1441</v>
          </cell>
          <cell r="I7">
            <v>1718</v>
          </cell>
          <cell r="J7">
            <v>2094</v>
          </cell>
          <cell r="K7">
            <v>2550</v>
          </cell>
          <cell r="L7">
            <v>2913</v>
          </cell>
          <cell r="M7">
            <v>3443</v>
          </cell>
          <cell r="N7">
            <v>3905</v>
          </cell>
        </row>
        <row r="11">
          <cell r="B11" t="str">
            <v>平成元年</v>
          </cell>
          <cell r="C11" t="str">
            <v>平成２年</v>
          </cell>
          <cell r="D11" t="str">
            <v>平成３年</v>
          </cell>
          <cell r="E11" t="str">
            <v>平成４年</v>
          </cell>
          <cell r="F11" t="str">
            <v>平成５年</v>
          </cell>
          <cell r="G11" t="str">
            <v>平成６年</v>
          </cell>
          <cell r="H11" t="str">
            <v>平成７年</v>
          </cell>
          <cell r="I11" t="str">
            <v>平成８年</v>
          </cell>
          <cell r="J11" t="str">
            <v>平成９年</v>
          </cell>
          <cell r="K11" t="str">
            <v>平成１０年</v>
          </cell>
          <cell r="L11" t="str">
            <v>平成１１年</v>
          </cell>
          <cell r="M11" t="str">
            <v>平成１２年</v>
          </cell>
        </row>
        <row r="12">
          <cell r="B12">
            <v>7864</v>
          </cell>
          <cell r="C12">
            <v>10649</v>
          </cell>
          <cell r="D12">
            <v>10980</v>
          </cell>
          <cell r="E12">
            <v>135674</v>
          </cell>
          <cell r="F12">
            <v>116712</v>
          </cell>
          <cell r="G12">
            <v>81495</v>
          </cell>
          <cell r="H12">
            <v>57978</v>
          </cell>
          <cell r="I12">
            <v>72186</v>
          </cell>
          <cell r="J12">
            <v>46241</v>
          </cell>
          <cell r="K12">
            <v>53218</v>
          </cell>
          <cell r="L12">
            <v>48218</v>
          </cell>
          <cell r="M12">
            <v>48620</v>
          </cell>
        </row>
        <row r="13">
          <cell r="B13">
            <v>14603</v>
          </cell>
          <cell r="C13">
            <v>17458</v>
          </cell>
          <cell r="D13">
            <v>18002</v>
          </cell>
          <cell r="E13">
            <v>251926</v>
          </cell>
          <cell r="F13">
            <v>245299</v>
          </cell>
          <cell r="G13">
            <v>175837</v>
          </cell>
          <cell r="H13">
            <v>124735</v>
          </cell>
          <cell r="I13">
            <v>172641</v>
          </cell>
          <cell r="J13">
            <v>96735</v>
          </cell>
          <cell r="K13">
            <v>111046</v>
          </cell>
          <cell r="L13">
            <v>103206</v>
          </cell>
          <cell r="M13">
            <v>107256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zoomScale="75" zoomScaleNormal="75" zoomScalePageLayoutView="0" workbookViewId="0" topLeftCell="A1">
      <selection activeCell="A2" sqref="A2"/>
    </sheetView>
  </sheetViews>
  <sheetFormatPr defaultColWidth="8.796875" defaultRowHeight="14.25"/>
  <cols>
    <col min="1" max="1" width="80.59765625" style="3" customWidth="1"/>
  </cols>
  <sheetData>
    <row r="1" ht="13.5">
      <c r="A1" s="38">
        <v>37103</v>
      </c>
    </row>
    <row r="3" ht="13.5">
      <c r="A3" s="4" t="s">
        <v>0</v>
      </c>
    </row>
    <row r="5" s="3" customFormat="1" ht="13.5"/>
    <row r="6" s="3" customFormat="1" ht="27">
      <c r="A6" s="3" t="s">
        <v>201</v>
      </c>
    </row>
    <row r="7" s="3" customFormat="1" ht="13.5"/>
    <row r="8" s="3" customFormat="1" ht="27">
      <c r="A8" s="3" t="s">
        <v>202</v>
      </c>
    </row>
    <row r="9" s="3" customFormat="1" ht="13.5">
      <c r="A9" s="3" t="s">
        <v>203</v>
      </c>
    </row>
    <row r="10" s="3" customFormat="1" ht="40.5">
      <c r="A10" s="3" t="s">
        <v>204</v>
      </c>
    </row>
    <row r="11" s="3" customFormat="1" ht="27">
      <c r="A11" s="3" t="s">
        <v>205</v>
      </c>
    </row>
    <row r="12" s="3" customFormat="1" ht="40.5">
      <c r="A12" s="3" t="s">
        <v>206</v>
      </c>
    </row>
    <row r="13" s="3" customFormat="1" ht="27">
      <c r="A13" s="3" t="s">
        <v>207</v>
      </c>
    </row>
    <row r="14" s="3" customFormat="1" ht="27">
      <c r="A14" s="3" t="s">
        <v>208</v>
      </c>
    </row>
    <row r="15" s="3" customFormat="1" ht="13.5"/>
    <row r="16" s="3" customFormat="1" ht="13.5">
      <c r="A16" s="3" t="s">
        <v>209</v>
      </c>
    </row>
    <row r="17" s="3" customFormat="1" ht="40.5">
      <c r="A17" s="3" t="s">
        <v>210</v>
      </c>
    </row>
    <row r="18" s="3" customFormat="1" ht="67.5">
      <c r="A18" s="3" t="s">
        <v>211</v>
      </c>
    </row>
    <row r="19" s="3" customFormat="1" ht="54">
      <c r="A19" s="3" t="s">
        <v>212</v>
      </c>
    </row>
    <row r="20" s="3" customFormat="1" ht="40.5">
      <c r="A20" s="3" t="s">
        <v>213</v>
      </c>
    </row>
    <row r="21" s="3" customFormat="1" ht="13.5">
      <c r="A21" s="3" t="s">
        <v>169</v>
      </c>
    </row>
    <row r="22" s="3" customFormat="1" ht="40.5">
      <c r="A22" s="3" t="s">
        <v>214</v>
      </c>
    </row>
    <row r="23" s="3" customFormat="1" ht="13.5">
      <c r="A23" s="3" t="s">
        <v>169</v>
      </c>
    </row>
    <row r="24" s="3" customFormat="1" ht="13.5">
      <c r="A24" s="3" t="s">
        <v>1</v>
      </c>
    </row>
    <row r="25" s="3" customFormat="1" ht="13.5">
      <c r="A25" s="3" t="s">
        <v>215</v>
      </c>
    </row>
    <row r="26" s="3" customFormat="1" ht="27">
      <c r="A26" s="3" t="s">
        <v>216</v>
      </c>
    </row>
    <row r="27" s="3" customFormat="1" ht="27">
      <c r="A27" s="3" t="s">
        <v>217</v>
      </c>
    </row>
    <row r="28" s="3" customFormat="1" ht="13.5"/>
    <row r="29" s="3" customFormat="1" ht="13.5">
      <c r="A29" s="3" t="s">
        <v>218</v>
      </c>
    </row>
    <row r="30" s="3" customFormat="1" ht="13.5"/>
    <row r="31" s="3" customFormat="1" ht="27">
      <c r="A31" s="3" t="s">
        <v>219</v>
      </c>
    </row>
    <row r="32" s="3" customFormat="1" ht="13.5"/>
    <row r="33" ht="27">
      <c r="A33" s="3" t="s">
        <v>220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9" sqref="K29"/>
    </sheetView>
  </sheetViews>
  <sheetFormatPr defaultColWidth="8.796875" defaultRowHeight="27" customHeight="1"/>
  <cols>
    <col min="1" max="1" width="8.09765625" style="362" customWidth="1"/>
    <col min="2" max="2" width="8.09765625" style="322" customWidth="1"/>
    <col min="3" max="3" width="8.3984375" style="322" customWidth="1"/>
    <col min="4" max="4" width="8.09765625" style="322" customWidth="1"/>
    <col min="5" max="5" width="8.3984375" style="322" customWidth="1"/>
    <col min="6" max="6" width="8.09765625" style="322" customWidth="1"/>
    <col min="7" max="7" width="8.3984375" style="322" customWidth="1"/>
    <col min="8" max="8" width="8.09765625" style="363" customWidth="1"/>
    <col min="9" max="9" width="8.09765625" style="55" customWidth="1"/>
    <col min="10" max="13" width="8.09765625" style="322" customWidth="1"/>
    <col min="14" max="16384" width="8.69921875" style="322" customWidth="1"/>
  </cols>
  <sheetData>
    <row r="1" spans="1:13" s="60" customFormat="1" ht="22.5" customHeight="1">
      <c r="A1" s="56" t="s">
        <v>199</v>
      </c>
      <c r="B1" s="57"/>
      <c r="C1" s="57"/>
      <c r="D1" s="57"/>
      <c r="E1" s="57"/>
      <c r="F1" s="57"/>
      <c r="G1" s="57"/>
      <c r="H1" s="58"/>
      <c r="I1" s="58"/>
      <c r="J1" s="59"/>
      <c r="K1" s="59"/>
      <c r="L1" s="59"/>
      <c r="M1" s="59"/>
    </row>
    <row r="2" spans="1:13" s="65" customFormat="1" ht="13.5" customHeight="1">
      <c r="A2" s="61"/>
      <c r="B2" s="62"/>
      <c r="C2" s="63"/>
      <c r="D2" s="62"/>
      <c r="E2" s="63"/>
      <c r="F2" s="62"/>
      <c r="G2" s="320"/>
      <c r="H2" s="64"/>
      <c r="I2" s="63"/>
      <c r="M2" s="63" t="s">
        <v>178</v>
      </c>
    </row>
    <row r="3" spans="1:13" s="72" customFormat="1" ht="18.75" customHeight="1">
      <c r="A3" s="66"/>
      <c r="B3" s="67" t="s">
        <v>179</v>
      </c>
      <c r="C3" s="68"/>
      <c r="D3" s="67" t="s">
        <v>180</v>
      </c>
      <c r="E3" s="68"/>
      <c r="F3" s="67" t="s">
        <v>181</v>
      </c>
      <c r="G3" s="68"/>
      <c r="H3" s="67" t="s">
        <v>182</v>
      </c>
      <c r="I3" s="68"/>
      <c r="J3" s="69" t="s">
        <v>183</v>
      </c>
      <c r="K3" s="70"/>
      <c r="L3" s="70"/>
      <c r="M3" s="71"/>
    </row>
    <row r="4" spans="1:13" s="72" customFormat="1" ht="18.75" customHeight="1">
      <c r="A4" s="73" t="s">
        <v>184</v>
      </c>
      <c r="B4" s="74" t="s">
        <v>185</v>
      </c>
      <c r="C4" s="75" t="s">
        <v>186</v>
      </c>
      <c r="D4" s="74" t="s">
        <v>185</v>
      </c>
      <c r="E4" s="75" t="s">
        <v>186</v>
      </c>
      <c r="F4" s="74" t="s">
        <v>185</v>
      </c>
      <c r="G4" s="75" t="s">
        <v>186</v>
      </c>
      <c r="H4" s="74" t="s">
        <v>185</v>
      </c>
      <c r="I4" s="76" t="s">
        <v>186</v>
      </c>
      <c r="J4" s="77" t="s">
        <v>187</v>
      </c>
      <c r="K4" s="77" t="s">
        <v>188</v>
      </c>
      <c r="L4" s="77" t="s">
        <v>189</v>
      </c>
      <c r="M4" s="78" t="s">
        <v>190</v>
      </c>
    </row>
    <row r="5" spans="1:13" s="72" customFormat="1" ht="18.75" customHeight="1">
      <c r="A5" s="79"/>
      <c r="B5" s="80" t="s">
        <v>200</v>
      </c>
      <c r="C5" s="81" t="s">
        <v>192</v>
      </c>
      <c r="D5" s="80" t="s">
        <v>200</v>
      </c>
      <c r="E5" s="81" t="s">
        <v>192</v>
      </c>
      <c r="F5" s="82" t="s">
        <v>200</v>
      </c>
      <c r="G5" s="81" t="s">
        <v>192</v>
      </c>
      <c r="H5" s="80" t="s">
        <v>191</v>
      </c>
      <c r="I5" s="83" t="s">
        <v>192</v>
      </c>
      <c r="J5" s="84" t="s">
        <v>194</v>
      </c>
      <c r="K5" s="84" t="s">
        <v>195</v>
      </c>
      <c r="L5" s="84" t="s">
        <v>196</v>
      </c>
      <c r="M5" s="85" t="s">
        <v>197</v>
      </c>
    </row>
    <row r="6" spans="1:13" s="329" customFormat="1" ht="18.75" customHeight="1">
      <c r="A6" s="344" t="s">
        <v>66</v>
      </c>
      <c r="B6" s="42">
        <v>647</v>
      </c>
      <c r="C6" s="42">
        <v>589</v>
      </c>
      <c r="D6" s="42">
        <v>500</v>
      </c>
      <c r="E6" s="42">
        <v>982</v>
      </c>
      <c r="F6" s="351">
        <v>568</v>
      </c>
      <c r="G6" s="42">
        <v>873</v>
      </c>
      <c r="H6" s="43">
        <v>795</v>
      </c>
      <c r="I6" s="42">
        <v>735</v>
      </c>
      <c r="J6" s="86">
        <v>344</v>
      </c>
      <c r="K6" s="87">
        <v>369</v>
      </c>
      <c r="L6" s="88"/>
      <c r="M6" s="88"/>
    </row>
    <row r="7" spans="1:13" s="329" customFormat="1" ht="18.75" customHeight="1">
      <c r="A7" s="349" t="s">
        <v>67</v>
      </c>
      <c r="B7" s="42">
        <v>115</v>
      </c>
      <c r="C7" s="42">
        <v>94</v>
      </c>
      <c r="D7" s="42">
        <v>82</v>
      </c>
      <c r="E7" s="42">
        <v>136</v>
      </c>
      <c r="F7" s="345">
        <v>172</v>
      </c>
      <c r="G7" s="42">
        <v>90</v>
      </c>
      <c r="H7" s="43">
        <v>109</v>
      </c>
      <c r="I7" s="42">
        <v>118</v>
      </c>
      <c r="J7" s="45">
        <v>64</v>
      </c>
      <c r="K7" s="45">
        <v>114</v>
      </c>
      <c r="L7" s="45"/>
      <c r="M7" s="45"/>
    </row>
    <row r="8" spans="1:13" s="329" customFormat="1" ht="18.75" customHeight="1">
      <c r="A8" s="349" t="s">
        <v>68</v>
      </c>
      <c r="B8" s="42">
        <v>108</v>
      </c>
      <c r="C8" s="42">
        <v>121</v>
      </c>
      <c r="D8" s="42">
        <v>104</v>
      </c>
      <c r="E8" s="42">
        <v>182</v>
      </c>
      <c r="F8" s="345">
        <v>164</v>
      </c>
      <c r="G8" s="42">
        <v>122</v>
      </c>
      <c r="H8" s="43">
        <v>146</v>
      </c>
      <c r="I8" s="42">
        <v>144</v>
      </c>
      <c r="J8" s="45">
        <v>63</v>
      </c>
      <c r="K8" s="45">
        <v>119</v>
      </c>
      <c r="L8" s="45"/>
      <c r="M8" s="45"/>
    </row>
    <row r="9" spans="1:13" s="329" customFormat="1" ht="18.75" customHeight="1">
      <c r="A9" s="349" t="s">
        <v>69</v>
      </c>
      <c r="B9" s="42">
        <v>294</v>
      </c>
      <c r="C9" s="42">
        <v>267</v>
      </c>
      <c r="D9" s="42">
        <v>218</v>
      </c>
      <c r="E9" s="42">
        <v>481</v>
      </c>
      <c r="F9" s="345">
        <v>322</v>
      </c>
      <c r="G9" s="42">
        <v>349</v>
      </c>
      <c r="H9" s="43">
        <v>342</v>
      </c>
      <c r="I9" s="42">
        <v>341</v>
      </c>
      <c r="J9" s="45">
        <v>170</v>
      </c>
      <c r="K9" s="45">
        <v>182</v>
      </c>
      <c r="L9" s="45"/>
      <c r="M9" s="45"/>
    </row>
    <row r="10" spans="1:13" s="329" customFormat="1" ht="18.75" customHeight="1">
      <c r="A10" s="349" t="s">
        <v>70</v>
      </c>
      <c r="B10" s="42">
        <v>80</v>
      </c>
      <c r="C10" s="42">
        <v>70</v>
      </c>
      <c r="D10" s="42">
        <v>37</v>
      </c>
      <c r="E10" s="42">
        <v>100</v>
      </c>
      <c r="F10" s="345">
        <v>91</v>
      </c>
      <c r="G10" s="42">
        <v>59</v>
      </c>
      <c r="H10" s="43">
        <v>100</v>
      </c>
      <c r="I10" s="44">
        <v>69</v>
      </c>
      <c r="J10" s="45">
        <v>44</v>
      </c>
      <c r="K10" s="45">
        <v>53</v>
      </c>
      <c r="L10" s="45"/>
      <c r="M10" s="45"/>
    </row>
    <row r="11" spans="1:13" s="329" customFormat="1" ht="18.75" customHeight="1">
      <c r="A11" s="349" t="s">
        <v>71</v>
      </c>
      <c r="B11" s="42">
        <v>140</v>
      </c>
      <c r="C11" s="42">
        <v>116</v>
      </c>
      <c r="D11" s="42">
        <v>99</v>
      </c>
      <c r="E11" s="42">
        <v>200</v>
      </c>
      <c r="F11" s="345">
        <v>136</v>
      </c>
      <c r="G11" s="42">
        <v>143</v>
      </c>
      <c r="H11" s="43">
        <v>143</v>
      </c>
      <c r="I11" s="42">
        <v>118</v>
      </c>
      <c r="J11" s="45">
        <v>61</v>
      </c>
      <c r="K11" s="45">
        <v>76</v>
      </c>
      <c r="L11" s="45"/>
      <c r="M11" s="45"/>
    </row>
    <row r="12" spans="1:13" s="329" customFormat="1" ht="18.75" customHeight="1">
      <c r="A12" s="349" t="s">
        <v>72</v>
      </c>
      <c r="B12" s="42">
        <v>159</v>
      </c>
      <c r="C12" s="42">
        <v>120</v>
      </c>
      <c r="D12" s="42">
        <v>128</v>
      </c>
      <c r="E12" s="42">
        <v>251</v>
      </c>
      <c r="F12" s="345">
        <v>82</v>
      </c>
      <c r="G12" s="42">
        <v>222</v>
      </c>
      <c r="H12" s="43">
        <v>298</v>
      </c>
      <c r="I12" s="42">
        <v>273</v>
      </c>
      <c r="J12" s="45">
        <v>82</v>
      </c>
      <c r="K12" s="45">
        <v>168</v>
      </c>
      <c r="L12" s="45"/>
      <c r="M12" s="45"/>
    </row>
    <row r="13" spans="1:13" s="329" customFormat="1" ht="18.75" customHeight="1">
      <c r="A13" s="349" t="s">
        <v>73</v>
      </c>
      <c r="B13" s="42">
        <v>441</v>
      </c>
      <c r="C13" s="42">
        <v>378</v>
      </c>
      <c r="D13" s="42">
        <v>371</v>
      </c>
      <c r="E13" s="42">
        <v>586</v>
      </c>
      <c r="F13" s="345">
        <v>394</v>
      </c>
      <c r="G13" s="42">
        <v>481</v>
      </c>
      <c r="H13" s="43">
        <v>473</v>
      </c>
      <c r="I13" s="42">
        <v>455</v>
      </c>
      <c r="J13" s="45">
        <v>199</v>
      </c>
      <c r="K13" s="45">
        <v>297</v>
      </c>
      <c r="L13" s="45"/>
      <c r="M13" s="45"/>
    </row>
    <row r="14" spans="1:13" s="329" customFormat="1" ht="18.75" customHeight="1">
      <c r="A14" s="349" t="s">
        <v>74</v>
      </c>
      <c r="B14" s="42">
        <v>271</v>
      </c>
      <c r="C14" s="42">
        <v>228</v>
      </c>
      <c r="D14" s="42">
        <v>222</v>
      </c>
      <c r="E14" s="42">
        <v>436</v>
      </c>
      <c r="F14" s="345">
        <v>264</v>
      </c>
      <c r="G14" s="42">
        <v>300</v>
      </c>
      <c r="H14" s="43">
        <v>286</v>
      </c>
      <c r="I14" s="42">
        <v>368</v>
      </c>
      <c r="J14" s="45">
        <v>174</v>
      </c>
      <c r="K14" s="45">
        <v>208</v>
      </c>
      <c r="L14" s="45"/>
      <c r="M14" s="45"/>
    </row>
    <row r="15" spans="1:13" s="329" customFormat="1" ht="18.75" customHeight="1">
      <c r="A15" s="349" t="s">
        <v>75</v>
      </c>
      <c r="B15" s="42">
        <v>350</v>
      </c>
      <c r="C15" s="42">
        <v>270</v>
      </c>
      <c r="D15" s="42">
        <v>299</v>
      </c>
      <c r="E15" s="42">
        <v>476</v>
      </c>
      <c r="F15" s="345">
        <v>307</v>
      </c>
      <c r="G15" s="42">
        <v>321</v>
      </c>
      <c r="H15" s="43">
        <v>342</v>
      </c>
      <c r="I15" s="42">
        <v>295</v>
      </c>
      <c r="J15" s="45">
        <v>162</v>
      </c>
      <c r="K15" s="45">
        <v>180</v>
      </c>
      <c r="L15" s="45"/>
      <c r="M15" s="45"/>
    </row>
    <row r="16" spans="1:13" s="329" customFormat="1" ht="18.75" customHeight="1">
      <c r="A16" s="349" t="s">
        <v>76</v>
      </c>
      <c r="B16" s="42">
        <v>1039</v>
      </c>
      <c r="C16" s="42">
        <v>766</v>
      </c>
      <c r="D16" s="42">
        <v>805</v>
      </c>
      <c r="E16" s="42">
        <v>1335</v>
      </c>
      <c r="F16" s="345">
        <v>905</v>
      </c>
      <c r="G16" s="42">
        <v>884</v>
      </c>
      <c r="H16" s="43">
        <v>890</v>
      </c>
      <c r="I16" s="42">
        <v>862</v>
      </c>
      <c r="J16" s="45">
        <v>382</v>
      </c>
      <c r="K16" s="45">
        <v>1005</v>
      </c>
      <c r="L16" s="45"/>
      <c r="M16" s="45"/>
    </row>
    <row r="17" spans="1:13" s="329" customFormat="1" ht="18.75" customHeight="1">
      <c r="A17" s="349" t="s">
        <v>77</v>
      </c>
      <c r="B17" s="42">
        <v>1157</v>
      </c>
      <c r="C17" s="42">
        <v>973</v>
      </c>
      <c r="D17" s="42">
        <v>964</v>
      </c>
      <c r="E17" s="42">
        <v>1492</v>
      </c>
      <c r="F17" s="345">
        <v>1041</v>
      </c>
      <c r="G17" s="42">
        <v>1114</v>
      </c>
      <c r="H17" s="43">
        <v>1189</v>
      </c>
      <c r="I17" s="44">
        <v>1155</v>
      </c>
      <c r="J17" s="45">
        <v>553</v>
      </c>
      <c r="K17" s="45">
        <v>786</v>
      </c>
      <c r="L17" s="45"/>
      <c r="M17" s="45"/>
    </row>
    <row r="18" spans="1:13" s="329" customFormat="1" ht="18.75" customHeight="1">
      <c r="A18" s="349" t="s">
        <v>78</v>
      </c>
      <c r="B18" s="42">
        <v>2929</v>
      </c>
      <c r="C18" s="42">
        <v>2610</v>
      </c>
      <c r="D18" s="42">
        <v>2271</v>
      </c>
      <c r="E18" s="42">
        <v>3252</v>
      </c>
      <c r="F18" s="345">
        <v>2539</v>
      </c>
      <c r="G18" s="42">
        <v>2652</v>
      </c>
      <c r="H18" s="43">
        <v>2606</v>
      </c>
      <c r="I18" s="42">
        <v>2790</v>
      </c>
      <c r="J18" s="45">
        <v>1376</v>
      </c>
      <c r="K18" s="45">
        <v>2390</v>
      </c>
      <c r="L18" s="45"/>
      <c r="M18" s="45"/>
    </row>
    <row r="19" spans="1:13" s="329" customFormat="1" ht="18.75" customHeight="1">
      <c r="A19" s="349" t="s">
        <v>79</v>
      </c>
      <c r="B19" s="42">
        <v>2886</v>
      </c>
      <c r="C19" s="42">
        <v>2818</v>
      </c>
      <c r="D19" s="42">
        <v>2421</v>
      </c>
      <c r="E19" s="42">
        <v>3941</v>
      </c>
      <c r="F19" s="345">
        <v>2859</v>
      </c>
      <c r="G19" s="42">
        <v>3027</v>
      </c>
      <c r="H19" s="43">
        <v>2851</v>
      </c>
      <c r="I19" s="42">
        <v>2648</v>
      </c>
      <c r="J19" s="45">
        <v>1351</v>
      </c>
      <c r="K19" s="45">
        <v>1968</v>
      </c>
      <c r="L19" s="45"/>
      <c r="M19" s="45"/>
    </row>
    <row r="20" spans="1:13" s="329" customFormat="1" ht="18.75" customHeight="1">
      <c r="A20" s="349" t="s">
        <v>80</v>
      </c>
      <c r="B20" s="42">
        <v>338</v>
      </c>
      <c r="C20" s="42">
        <v>302</v>
      </c>
      <c r="D20" s="42">
        <v>271</v>
      </c>
      <c r="E20" s="42">
        <v>460</v>
      </c>
      <c r="F20" s="345">
        <v>325</v>
      </c>
      <c r="G20" s="42">
        <v>288</v>
      </c>
      <c r="H20" s="43">
        <v>267</v>
      </c>
      <c r="I20" s="42">
        <v>276</v>
      </c>
      <c r="J20" s="45">
        <v>111</v>
      </c>
      <c r="K20" s="45">
        <v>244</v>
      </c>
      <c r="L20" s="45"/>
      <c r="M20" s="45"/>
    </row>
    <row r="21" spans="1:13" s="329" customFormat="1" ht="18.75" customHeight="1">
      <c r="A21" s="349" t="s">
        <v>83</v>
      </c>
      <c r="B21" s="42">
        <v>143</v>
      </c>
      <c r="C21" s="42">
        <v>113</v>
      </c>
      <c r="D21" s="42">
        <v>133</v>
      </c>
      <c r="E21" s="42">
        <v>203</v>
      </c>
      <c r="F21" s="345">
        <v>282</v>
      </c>
      <c r="G21" s="42">
        <v>148</v>
      </c>
      <c r="H21" s="43">
        <v>161</v>
      </c>
      <c r="I21" s="42">
        <v>142</v>
      </c>
      <c r="J21" s="45">
        <v>59</v>
      </c>
      <c r="K21" s="45">
        <v>64</v>
      </c>
      <c r="L21" s="45"/>
      <c r="M21" s="45"/>
    </row>
    <row r="22" spans="1:13" s="329" customFormat="1" ht="18.75" customHeight="1">
      <c r="A22" s="349" t="s">
        <v>84</v>
      </c>
      <c r="B22" s="42">
        <v>169</v>
      </c>
      <c r="C22" s="42">
        <v>140</v>
      </c>
      <c r="D22" s="42">
        <v>157</v>
      </c>
      <c r="E22" s="42">
        <v>218</v>
      </c>
      <c r="F22" s="345">
        <v>174</v>
      </c>
      <c r="G22" s="42">
        <v>156</v>
      </c>
      <c r="H22" s="43">
        <v>186</v>
      </c>
      <c r="I22" s="42">
        <v>194</v>
      </c>
      <c r="J22" s="45">
        <v>100</v>
      </c>
      <c r="K22" s="45">
        <v>121</v>
      </c>
      <c r="L22" s="45"/>
      <c r="M22" s="45"/>
    </row>
    <row r="23" spans="1:13" s="329" customFormat="1" ht="18.75" customHeight="1">
      <c r="A23" s="349" t="s">
        <v>85</v>
      </c>
      <c r="B23" s="42">
        <v>104</v>
      </c>
      <c r="C23" s="42">
        <v>85</v>
      </c>
      <c r="D23" s="42">
        <v>91</v>
      </c>
      <c r="E23" s="42">
        <v>151</v>
      </c>
      <c r="F23" s="345">
        <v>107</v>
      </c>
      <c r="G23" s="42">
        <v>112</v>
      </c>
      <c r="H23" s="43">
        <v>85</v>
      </c>
      <c r="I23" s="44">
        <v>84</v>
      </c>
      <c r="J23" s="45">
        <v>48</v>
      </c>
      <c r="K23" s="45">
        <v>56</v>
      </c>
      <c r="L23" s="45"/>
      <c r="M23" s="45"/>
    </row>
    <row r="24" spans="1:13" s="329" customFormat="1" ht="18.75" customHeight="1">
      <c r="A24" s="349" t="s">
        <v>81</v>
      </c>
      <c r="B24" s="42">
        <v>175</v>
      </c>
      <c r="C24" s="42">
        <v>178</v>
      </c>
      <c r="D24" s="42">
        <v>118</v>
      </c>
      <c r="E24" s="42">
        <v>226</v>
      </c>
      <c r="F24" s="345">
        <v>208</v>
      </c>
      <c r="G24" s="42">
        <v>186</v>
      </c>
      <c r="H24" s="43">
        <v>146</v>
      </c>
      <c r="I24" s="42">
        <v>179</v>
      </c>
      <c r="J24" s="45">
        <v>76</v>
      </c>
      <c r="K24" s="45">
        <v>101</v>
      </c>
      <c r="L24" s="45"/>
      <c r="M24" s="45"/>
    </row>
    <row r="25" spans="1:13" s="329" customFormat="1" ht="18.75" customHeight="1">
      <c r="A25" s="349" t="s">
        <v>82</v>
      </c>
      <c r="B25" s="42">
        <v>481</v>
      </c>
      <c r="C25" s="42">
        <v>402</v>
      </c>
      <c r="D25" s="42">
        <v>432</v>
      </c>
      <c r="E25" s="42">
        <v>722</v>
      </c>
      <c r="F25" s="345">
        <v>496</v>
      </c>
      <c r="G25" s="42">
        <v>566</v>
      </c>
      <c r="H25" s="43">
        <v>539</v>
      </c>
      <c r="I25" s="42">
        <v>558</v>
      </c>
      <c r="J25" s="45">
        <v>254</v>
      </c>
      <c r="K25" s="45">
        <v>319</v>
      </c>
      <c r="L25" s="45"/>
      <c r="M25" s="45"/>
    </row>
    <row r="26" spans="1:13" s="329" customFormat="1" ht="18.75" customHeight="1">
      <c r="A26" s="349" t="s">
        <v>86</v>
      </c>
      <c r="B26" s="42">
        <v>170</v>
      </c>
      <c r="C26" s="42">
        <v>150</v>
      </c>
      <c r="D26" s="42">
        <v>124</v>
      </c>
      <c r="E26" s="42">
        <v>243</v>
      </c>
      <c r="F26" s="345">
        <v>158</v>
      </c>
      <c r="G26" s="42">
        <v>184</v>
      </c>
      <c r="H26" s="43">
        <v>206</v>
      </c>
      <c r="I26" s="42">
        <v>170</v>
      </c>
      <c r="J26" s="45">
        <v>100</v>
      </c>
      <c r="K26" s="45">
        <v>95</v>
      </c>
      <c r="L26" s="45"/>
      <c r="M26" s="45"/>
    </row>
    <row r="27" spans="1:13" s="329" customFormat="1" ht="18.75" customHeight="1">
      <c r="A27" s="349" t="s">
        <v>87</v>
      </c>
      <c r="B27" s="42">
        <v>574</v>
      </c>
      <c r="C27" s="42">
        <v>542</v>
      </c>
      <c r="D27" s="42">
        <v>509</v>
      </c>
      <c r="E27" s="42">
        <v>884</v>
      </c>
      <c r="F27" s="345">
        <v>591</v>
      </c>
      <c r="G27" s="42">
        <v>680</v>
      </c>
      <c r="H27" s="43">
        <v>653</v>
      </c>
      <c r="I27" s="44">
        <v>684</v>
      </c>
      <c r="J27" s="45">
        <v>313</v>
      </c>
      <c r="K27" s="45">
        <v>512</v>
      </c>
      <c r="L27" s="45"/>
      <c r="M27" s="45"/>
    </row>
    <row r="28" spans="1:13" s="329" customFormat="1" ht="18.75" customHeight="1">
      <c r="A28" s="349" t="s">
        <v>88</v>
      </c>
      <c r="B28" s="42">
        <v>1868</v>
      </c>
      <c r="C28" s="42">
        <v>1825</v>
      </c>
      <c r="D28" s="42">
        <v>1500</v>
      </c>
      <c r="E28" s="42">
        <v>2708</v>
      </c>
      <c r="F28" s="345">
        <v>1720</v>
      </c>
      <c r="G28" s="42">
        <v>2059</v>
      </c>
      <c r="H28" s="43">
        <v>1880</v>
      </c>
      <c r="I28" s="42">
        <v>2091</v>
      </c>
      <c r="J28" s="45">
        <v>965</v>
      </c>
      <c r="K28" s="45">
        <v>1568</v>
      </c>
      <c r="L28" s="45"/>
      <c r="M28" s="45"/>
    </row>
    <row r="29" spans="1:13" s="329" customFormat="1" ht="18.75" customHeight="1">
      <c r="A29" s="349" t="s">
        <v>89</v>
      </c>
      <c r="B29" s="42">
        <v>238</v>
      </c>
      <c r="C29" s="42">
        <v>245</v>
      </c>
      <c r="D29" s="42">
        <v>207</v>
      </c>
      <c r="E29" s="42">
        <v>342</v>
      </c>
      <c r="F29" s="345">
        <v>241</v>
      </c>
      <c r="G29" s="42">
        <v>277</v>
      </c>
      <c r="H29" s="43">
        <v>229</v>
      </c>
      <c r="I29" s="42">
        <v>241</v>
      </c>
      <c r="J29" s="45">
        <v>125</v>
      </c>
      <c r="K29" s="45">
        <v>159</v>
      </c>
      <c r="L29" s="45"/>
      <c r="M29" s="45"/>
    </row>
    <row r="30" spans="1:13" s="329" customFormat="1" ht="18.75" customHeight="1">
      <c r="A30" s="349" t="s">
        <v>90</v>
      </c>
      <c r="B30" s="42">
        <v>198</v>
      </c>
      <c r="C30" s="42">
        <v>155</v>
      </c>
      <c r="D30" s="42">
        <v>171</v>
      </c>
      <c r="E30" s="42">
        <v>217</v>
      </c>
      <c r="F30" s="345">
        <v>175</v>
      </c>
      <c r="G30" s="42">
        <v>166</v>
      </c>
      <c r="H30" s="43">
        <v>193</v>
      </c>
      <c r="I30" s="42">
        <v>125</v>
      </c>
      <c r="J30" s="45">
        <v>62</v>
      </c>
      <c r="K30" s="45">
        <v>102</v>
      </c>
      <c r="L30" s="45"/>
      <c r="M30" s="45"/>
    </row>
    <row r="31" spans="1:13" s="329" customFormat="1" ht="18.75" customHeight="1">
      <c r="A31" s="349" t="s">
        <v>91</v>
      </c>
      <c r="B31" s="42">
        <v>653</v>
      </c>
      <c r="C31" s="42">
        <v>563</v>
      </c>
      <c r="D31" s="42">
        <v>589</v>
      </c>
      <c r="E31" s="42">
        <v>886</v>
      </c>
      <c r="F31" s="345">
        <v>640</v>
      </c>
      <c r="G31" s="42">
        <v>650</v>
      </c>
      <c r="H31" s="43">
        <v>678</v>
      </c>
      <c r="I31" s="42">
        <v>593</v>
      </c>
      <c r="J31" s="45">
        <v>329</v>
      </c>
      <c r="K31" s="45">
        <v>551</v>
      </c>
      <c r="L31" s="45"/>
      <c r="M31" s="45"/>
    </row>
    <row r="32" spans="1:13" s="329" customFormat="1" ht="18.75" customHeight="1">
      <c r="A32" s="349" t="s">
        <v>92</v>
      </c>
      <c r="B32" s="42">
        <v>2795</v>
      </c>
      <c r="C32" s="42">
        <v>2815</v>
      </c>
      <c r="D32" s="42">
        <v>2442</v>
      </c>
      <c r="E32" s="42">
        <v>4049</v>
      </c>
      <c r="F32" s="345">
        <v>2586</v>
      </c>
      <c r="G32" s="42">
        <v>3177</v>
      </c>
      <c r="H32" s="43">
        <v>2725</v>
      </c>
      <c r="I32" s="42">
        <v>2570</v>
      </c>
      <c r="J32" s="45">
        <v>1071</v>
      </c>
      <c r="K32" s="45">
        <v>2121</v>
      </c>
      <c r="L32" s="45"/>
      <c r="M32" s="45"/>
    </row>
    <row r="33" spans="1:13" s="329" customFormat="1" ht="18.75" customHeight="1">
      <c r="A33" s="349" t="s">
        <v>93</v>
      </c>
      <c r="B33" s="42">
        <v>1245</v>
      </c>
      <c r="C33" s="42">
        <v>1033</v>
      </c>
      <c r="D33" s="42">
        <v>1078</v>
      </c>
      <c r="E33" s="42">
        <v>1588</v>
      </c>
      <c r="F33" s="345">
        <v>1106</v>
      </c>
      <c r="G33" s="42">
        <v>1169</v>
      </c>
      <c r="H33" s="43">
        <v>1263</v>
      </c>
      <c r="I33" s="44">
        <v>1117</v>
      </c>
      <c r="J33" s="45">
        <v>613</v>
      </c>
      <c r="K33" s="45">
        <v>1431</v>
      </c>
      <c r="L33" s="45"/>
      <c r="M33" s="45"/>
    </row>
    <row r="34" spans="1:13" s="329" customFormat="1" ht="18.75" customHeight="1">
      <c r="A34" s="349" t="s">
        <v>94</v>
      </c>
      <c r="B34" s="42">
        <v>190</v>
      </c>
      <c r="C34" s="42">
        <v>163</v>
      </c>
      <c r="D34" s="42">
        <v>170</v>
      </c>
      <c r="E34" s="42">
        <v>241</v>
      </c>
      <c r="F34" s="345">
        <v>163</v>
      </c>
      <c r="G34" s="42">
        <v>176</v>
      </c>
      <c r="H34" s="43">
        <v>188</v>
      </c>
      <c r="I34" s="42">
        <v>172</v>
      </c>
      <c r="J34" s="45">
        <v>57</v>
      </c>
      <c r="K34" s="45">
        <v>215</v>
      </c>
      <c r="L34" s="45"/>
      <c r="M34" s="45"/>
    </row>
    <row r="35" spans="1:13" s="329" customFormat="1" ht="18.75" customHeight="1">
      <c r="A35" s="349" t="s">
        <v>95</v>
      </c>
      <c r="B35" s="42">
        <v>158</v>
      </c>
      <c r="C35" s="42">
        <v>164</v>
      </c>
      <c r="D35" s="42">
        <v>135</v>
      </c>
      <c r="E35" s="42">
        <v>195</v>
      </c>
      <c r="F35" s="345">
        <v>127</v>
      </c>
      <c r="G35" s="42">
        <v>122</v>
      </c>
      <c r="H35" s="43">
        <v>125</v>
      </c>
      <c r="I35" s="42">
        <v>134</v>
      </c>
      <c r="J35" s="45">
        <v>58</v>
      </c>
      <c r="K35" s="45">
        <v>105</v>
      </c>
      <c r="L35" s="45"/>
      <c r="M35" s="45"/>
    </row>
    <row r="36" spans="1:13" s="329" customFormat="1" ht="18.75" customHeight="1">
      <c r="A36" s="349" t="s">
        <v>96</v>
      </c>
      <c r="B36" s="42">
        <v>61</v>
      </c>
      <c r="C36" s="42">
        <v>61</v>
      </c>
      <c r="D36" s="42">
        <v>67</v>
      </c>
      <c r="E36" s="42">
        <v>116</v>
      </c>
      <c r="F36" s="345">
        <v>82</v>
      </c>
      <c r="G36" s="42">
        <v>62</v>
      </c>
      <c r="H36" s="43">
        <v>54</v>
      </c>
      <c r="I36" s="42">
        <v>52</v>
      </c>
      <c r="J36" s="45">
        <v>41</v>
      </c>
      <c r="K36" s="45">
        <v>92</v>
      </c>
      <c r="L36" s="45"/>
      <c r="M36" s="45"/>
    </row>
    <row r="37" spans="1:13" s="329" customFormat="1" ht="18.75" customHeight="1">
      <c r="A37" s="349" t="s">
        <v>97</v>
      </c>
      <c r="B37" s="42">
        <v>79</v>
      </c>
      <c r="C37" s="42">
        <v>62</v>
      </c>
      <c r="D37" s="42">
        <v>51</v>
      </c>
      <c r="E37" s="42">
        <v>119</v>
      </c>
      <c r="F37" s="345">
        <v>76</v>
      </c>
      <c r="G37" s="42">
        <v>64</v>
      </c>
      <c r="H37" s="43">
        <v>76</v>
      </c>
      <c r="I37" s="42">
        <v>72</v>
      </c>
      <c r="J37" s="45">
        <v>43</v>
      </c>
      <c r="K37" s="45">
        <v>62</v>
      </c>
      <c r="L37" s="45"/>
      <c r="M37" s="45"/>
    </row>
    <row r="38" spans="1:13" s="329" customFormat="1" ht="18.75" customHeight="1">
      <c r="A38" s="349" t="s">
        <v>98</v>
      </c>
      <c r="B38" s="42">
        <v>223</v>
      </c>
      <c r="C38" s="42">
        <v>215</v>
      </c>
      <c r="D38" s="42">
        <v>197</v>
      </c>
      <c r="E38" s="42">
        <v>372</v>
      </c>
      <c r="F38" s="345">
        <v>222</v>
      </c>
      <c r="G38" s="42">
        <v>232</v>
      </c>
      <c r="H38" s="43">
        <v>248</v>
      </c>
      <c r="I38" s="44">
        <v>189</v>
      </c>
      <c r="J38" s="45">
        <v>120</v>
      </c>
      <c r="K38" s="45">
        <v>125</v>
      </c>
      <c r="L38" s="45"/>
      <c r="M38" s="45"/>
    </row>
    <row r="39" spans="1:13" s="329" customFormat="1" ht="18.75" customHeight="1">
      <c r="A39" s="349" t="s">
        <v>99</v>
      </c>
      <c r="B39" s="42">
        <v>428</v>
      </c>
      <c r="C39" s="42">
        <v>430</v>
      </c>
      <c r="D39" s="42">
        <v>405</v>
      </c>
      <c r="E39" s="42">
        <v>732</v>
      </c>
      <c r="F39" s="345">
        <v>491</v>
      </c>
      <c r="G39" s="42">
        <v>543</v>
      </c>
      <c r="H39" s="43">
        <v>591</v>
      </c>
      <c r="I39" s="42">
        <v>532</v>
      </c>
      <c r="J39" s="45">
        <v>232</v>
      </c>
      <c r="K39" s="45">
        <v>327</v>
      </c>
      <c r="L39" s="45"/>
      <c r="M39" s="45"/>
    </row>
    <row r="40" spans="1:13" s="329" customFormat="1" ht="18.75" customHeight="1">
      <c r="A40" s="349" t="s">
        <v>100</v>
      </c>
      <c r="B40" s="42">
        <v>235</v>
      </c>
      <c r="C40" s="42">
        <v>189</v>
      </c>
      <c r="D40" s="42">
        <v>200</v>
      </c>
      <c r="E40" s="42">
        <v>254</v>
      </c>
      <c r="F40" s="345">
        <v>207</v>
      </c>
      <c r="G40" s="42">
        <v>212</v>
      </c>
      <c r="H40" s="43">
        <v>227</v>
      </c>
      <c r="I40" s="42">
        <v>219</v>
      </c>
      <c r="J40" s="45">
        <v>124</v>
      </c>
      <c r="K40" s="45">
        <v>92</v>
      </c>
      <c r="L40" s="45"/>
      <c r="M40" s="45"/>
    </row>
    <row r="41" spans="1:13" s="329" customFormat="1" ht="18.75" customHeight="1">
      <c r="A41" s="349" t="s">
        <v>101</v>
      </c>
      <c r="B41" s="42">
        <v>124</v>
      </c>
      <c r="C41" s="42">
        <v>106</v>
      </c>
      <c r="D41" s="42">
        <v>131</v>
      </c>
      <c r="E41" s="42">
        <v>232</v>
      </c>
      <c r="F41" s="345">
        <v>116</v>
      </c>
      <c r="G41" s="42">
        <v>120</v>
      </c>
      <c r="H41" s="43">
        <v>130</v>
      </c>
      <c r="I41" s="42">
        <v>140</v>
      </c>
      <c r="J41" s="45">
        <v>74</v>
      </c>
      <c r="K41" s="45">
        <v>73</v>
      </c>
      <c r="L41" s="45"/>
      <c r="M41" s="45"/>
    </row>
    <row r="42" spans="1:13" s="329" customFormat="1" ht="18.75" customHeight="1">
      <c r="A42" s="349" t="s">
        <v>102</v>
      </c>
      <c r="B42" s="42">
        <v>122</v>
      </c>
      <c r="C42" s="42">
        <v>77</v>
      </c>
      <c r="D42" s="42">
        <v>98</v>
      </c>
      <c r="E42" s="42">
        <v>153</v>
      </c>
      <c r="F42" s="345">
        <v>112</v>
      </c>
      <c r="G42" s="42">
        <v>117</v>
      </c>
      <c r="H42" s="43">
        <v>113</v>
      </c>
      <c r="I42" s="44">
        <v>109</v>
      </c>
      <c r="J42" s="45">
        <v>64</v>
      </c>
      <c r="K42" s="45">
        <v>68</v>
      </c>
      <c r="L42" s="45"/>
      <c r="M42" s="45"/>
    </row>
    <row r="43" spans="1:13" s="329" customFormat="1" ht="18.75" customHeight="1">
      <c r="A43" s="349" t="s">
        <v>103</v>
      </c>
      <c r="B43" s="42">
        <v>182</v>
      </c>
      <c r="C43" s="42">
        <v>239</v>
      </c>
      <c r="D43" s="42">
        <v>172</v>
      </c>
      <c r="E43" s="42">
        <v>278</v>
      </c>
      <c r="F43" s="345">
        <v>245</v>
      </c>
      <c r="G43" s="42">
        <v>212</v>
      </c>
      <c r="H43" s="43">
        <v>197</v>
      </c>
      <c r="I43" s="42">
        <v>255</v>
      </c>
      <c r="J43" s="45">
        <v>88</v>
      </c>
      <c r="K43" s="45">
        <v>97</v>
      </c>
      <c r="L43" s="45"/>
      <c r="M43" s="45"/>
    </row>
    <row r="44" spans="1:13" s="329" customFormat="1" ht="18.75" customHeight="1">
      <c r="A44" s="349" t="s">
        <v>104</v>
      </c>
      <c r="B44" s="42">
        <v>139</v>
      </c>
      <c r="C44" s="42">
        <v>105</v>
      </c>
      <c r="D44" s="42">
        <v>102</v>
      </c>
      <c r="E44" s="42">
        <v>130</v>
      </c>
      <c r="F44" s="345">
        <v>88</v>
      </c>
      <c r="G44" s="42">
        <v>140</v>
      </c>
      <c r="H44" s="43">
        <v>160</v>
      </c>
      <c r="I44" s="42">
        <v>150</v>
      </c>
      <c r="J44" s="45">
        <v>68</v>
      </c>
      <c r="K44" s="45">
        <v>70</v>
      </c>
      <c r="L44" s="45"/>
      <c r="M44" s="45"/>
    </row>
    <row r="45" spans="1:13" s="329" customFormat="1" ht="18.75" customHeight="1">
      <c r="A45" s="349" t="s">
        <v>105</v>
      </c>
      <c r="B45" s="42">
        <v>1069</v>
      </c>
      <c r="C45" s="42">
        <v>914</v>
      </c>
      <c r="D45" s="42">
        <v>885</v>
      </c>
      <c r="E45" s="42">
        <v>1487</v>
      </c>
      <c r="F45" s="345">
        <v>1017</v>
      </c>
      <c r="G45" s="42">
        <v>1219</v>
      </c>
      <c r="H45" s="43">
        <v>1129</v>
      </c>
      <c r="I45" s="42">
        <v>1112</v>
      </c>
      <c r="J45" s="45">
        <v>433</v>
      </c>
      <c r="K45" s="45">
        <v>701</v>
      </c>
      <c r="L45" s="45"/>
      <c r="M45" s="45"/>
    </row>
    <row r="46" spans="1:13" s="329" customFormat="1" ht="18.75" customHeight="1">
      <c r="A46" s="349" t="s">
        <v>106</v>
      </c>
      <c r="B46" s="42">
        <v>149</v>
      </c>
      <c r="C46" s="42">
        <v>158</v>
      </c>
      <c r="D46" s="42">
        <v>127</v>
      </c>
      <c r="E46" s="42">
        <v>294</v>
      </c>
      <c r="F46" s="345">
        <v>165</v>
      </c>
      <c r="G46" s="42">
        <v>297</v>
      </c>
      <c r="H46" s="43">
        <v>196</v>
      </c>
      <c r="I46" s="42">
        <v>276</v>
      </c>
      <c r="J46" s="45">
        <v>53</v>
      </c>
      <c r="K46" s="45">
        <v>142</v>
      </c>
      <c r="L46" s="45"/>
      <c r="M46" s="45"/>
    </row>
    <row r="47" spans="1:13" s="329" customFormat="1" ht="18.75" customHeight="1">
      <c r="A47" s="349" t="s">
        <v>107</v>
      </c>
      <c r="B47" s="42">
        <v>266</v>
      </c>
      <c r="C47" s="42">
        <v>206</v>
      </c>
      <c r="D47" s="42">
        <v>166</v>
      </c>
      <c r="E47" s="42">
        <v>239</v>
      </c>
      <c r="F47" s="345">
        <v>193</v>
      </c>
      <c r="G47" s="42">
        <v>194</v>
      </c>
      <c r="H47" s="43">
        <v>207</v>
      </c>
      <c r="I47" s="42">
        <v>206</v>
      </c>
      <c r="J47" s="45">
        <v>91</v>
      </c>
      <c r="K47" s="45">
        <v>135</v>
      </c>
      <c r="L47" s="45"/>
      <c r="M47" s="45"/>
    </row>
    <row r="48" spans="1:13" s="329" customFormat="1" ht="18.75" customHeight="1">
      <c r="A48" s="349" t="s">
        <v>108</v>
      </c>
      <c r="B48" s="42">
        <v>272</v>
      </c>
      <c r="C48" s="42">
        <v>202</v>
      </c>
      <c r="D48" s="42">
        <v>185</v>
      </c>
      <c r="E48" s="42">
        <v>313</v>
      </c>
      <c r="F48" s="345">
        <v>238</v>
      </c>
      <c r="G48" s="42">
        <v>290</v>
      </c>
      <c r="H48" s="43">
        <v>288</v>
      </c>
      <c r="I48" s="42">
        <v>331</v>
      </c>
      <c r="J48" s="45">
        <v>153</v>
      </c>
      <c r="K48" s="45">
        <v>199</v>
      </c>
      <c r="L48" s="45"/>
      <c r="M48" s="45"/>
    </row>
    <row r="49" spans="1:13" s="329" customFormat="1" ht="18.75" customHeight="1">
      <c r="A49" s="349" t="s">
        <v>109</v>
      </c>
      <c r="B49" s="42">
        <v>156</v>
      </c>
      <c r="C49" s="42">
        <v>147</v>
      </c>
      <c r="D49" s="42">
        <v>121</v>
      </c>
      <c r="E49" s="42">
        <v>211</v>
      </c>
      <c r="F49" s="345">
        <v>168</v>
      </c>
      <c r="G49" s="42">
        <v>139</v>
      </c>
      <c r="H49" s="43">
        <v>170</v>
      </c>
      <c r="I49" s="42">
        <v>153</v>
      </c>
      <c r="J49" s="45">
        <v>71</v>
      </c>
      <c r="K49" s="45">
        <v>97</v>
      </c>
      <c r="L49" s="45"/>
      <c r="M49" s="45"/>
    </row>
    <row r="50" spans="1:13" s="329" customFormat="1" ht="18.75" customHeight="1">
      <c r="A50" s="349" t="s">
        <v>110</v>
      </c>
      <c r="B50" s="42">
        <v>109</v>
      </c>
      <c r="C50" s="42">
        <v>96</v>
      </c>
      <c r="D50" s="42">
        <v>68</v>
      </c>
      <c r="E50" s="42">
        <v>187</v>
      </c>
      <c r="F50" s="345">
        <v>129</v>
      </c>
      <c r="G50" s="42">
        <v>165</v>
      </c>
      <c r="H50" s="43">
        <v>181</v>
      </c>
      <c r="I50" s="44">
        <v>169</v>
      </c>
      <c r="J50" s="45">
        <v>81</v>
      </c>
      <c r="K50" s="45">
        <v>106</v>
      </c>
      <c r="L50" s="45"/>
      <c r="M50" s="45"/>
    </row>
    <row r="51" spans="1:13" s="329" customFormat="1" ht="18.75" customHeight="1">
      <c r="A51" s="349" t="s">
        <v>111</v>
      </c>
      <c r="B51" s="42">
        <v>171</v>
      </c>
      <c r="C51" s="42">
        <v>151</v>
      </c>
      <c r="D51" s="42">
        <v>144</v>
      </c>
      <c r="E51" s="42">
        <v>188</v>
      </c>
      <c r="F51" s="345">
        <v>133</v>
      </c>
      <c r="G51" s="42">
        <v>147</v>
      </c>
      <c r="H51" s="43">
        <v>158</v>
      </c>
      <c r="I51" s="42">
        <v>168</v>
      </c>
      <c r="J51" s="45">
        <v>69</v>
      </c>
      <c r="K51" s="45">
        <v>77</v>
      </c>
      <c r="L51" s="45"/>
      <c r="M51" s="45"/>
    </row>
    <row r="52" spans="1:13" s="329" customFormat="1" ht="18.75" customHeight="1" thickBot="1">
      <c r="A52" s="350" t="s">
        <v>112</v>
      </c>
      <c r="B52" s="42">
        <v>317</v>
      </c>
      <c r="C52" s="42">
        <v>367</v>
      </c>
      <c r="D52" s="42">
        <v>357</v>
      </c>
      <c r="E52" s="42">
        <v>606</v>
      </c>
      <c r="F52" s="351">
        <v>332</v>
      </c>
      <c r="G52" s="42">
        <v>355</v>
      </c>
      <c r="H52" s="46">
        <v>395</v>
      </c>
      <c r="I52" s="46">
        <v>306</v>
      </c>
      <c r="J52" s="86">
        <v>199</v>
      </c>
      <c r="K52" s="87">
        <v>225</v>
      </c>
      <c r="L52" s="88"/>
      <c r="M52" s="88"/>
    </row>
    <row r="53" spans="1:13" s="329" customFormat="1" ht="18.75" customHeight="1" thickBot="1" thickTop="1">
      <c r="A53" s="352" t="s">
        <v>62</v>
      </c>
      <c r="B53" s="47">
        <f aca="true" t="shared" si="0" ref="B53:M53">SUM(B6:B52)</f>
        <v>24217</v>
      </c>
      <c r="C53" s="48">
        <f t="shared" si="0"/>
        <v>22020</v>
      </c>
      <c r="D53" s="47">
        <f t="shared" si="0"/>
        <v>20124</v>
      </c>
      <c r="E53" s="48">
        <f t="shared" si="0"/>
        <v>33094</v>
      </c>
      <c r="F53" s="47">
        <f t="shared" si="0"/>
        <v>22957</v>
      </c>
      <c r="G53" s="48">
        <f t="shared" si="0"/>
        <v>25261</v>
      </c>
      <c r="H53" s="47">
        <f t="shared" si="0"/>
        <v>24614</v>
      </c>
      <c r="I53" s="48">
        <f t="shared" si="0"/>
        <v>24140</v>
      </c>
      <c r="J53" s="49">
        <f t="shared" si="0"/>
        <v>11370</v>
      </c>
      <c r="K53" s="50">
        <f t="shared" si="0"/>
        <v>18367</v>
      </c>
      <c r="L53" s="51">
        <f t="shared" si="0"/>
        <v>0</v>
      </c>
      <c r="M53" s="51">
        <f t="shared" si="0"/>
        <v>0</v>
      </c>
    </row>
    <row r="54" spans="1:13" s="329" customFormat="1" ht="18.75" customHeight="1" thickTop="1">
      <c r="A54" s="352" t="s">
        <v>198</v>
      </c>
      <c r="B54" s="52"/>
      <c r="C54" s="53">
        <f>B53+C53</f>
        <v>46237</v>
      </c>
      <c r="D54" s="52"/>
      <c r="E54" s="53">
        <f>D53+E53</f>
        <v>53218</v>
      </c>
      <c r="F54" s="52"/>
      <c r="G54" s="53">
        <f>F53+G53</f>
        <v>48218</v>
      </c>
      <c r="H54" s="52"/>
      <c r="I54" s="53">
        <f>H53+I53</f>
        <v>48754</v>
      </c>
      <c r="J54" s="354"/>
      <c r="K54" s="356"/>
      <c r="L54" s="356"/>
      <c r="M54" s="364">
        <f>J53+K53+L53+M53</f>
        <v>29737</v>
      </c>
    </row>
    <row r="55" spans="1:9" s="329" customFormat="1" ht="15" customHeight="1">
      <c r="A55" s="358"/>
      <c r="B55" s="359"/>
      <c r="C55" s="359"/>
      <c r="D55" s="359"/>
      <c r="E55" s="359"/>
      <c r="F55" s="359"/>
      <c r="G55" s="359"/>
      <c r="H55" s="360"/>
      <c r="I55" s="54"/>
    </row>
  </sheetData>
  <sheetProtection/>
  <printOptions horizontalCentered="1"/>
  <pageMargins left="0.3937007874015748" right="0.3937007874015748" top="0.3937007874015748" bottom="0.3937007874015748" header="0.8267716535433072" footer="0.1968503937007874"/>
  <pageSetup horizontalDpi="160" verticalDpi="16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J40" sqref="J40"/>
    </sheetView>
  </sheetViews>
  <sheetFormatPr defaultColWidth="8.8984375" defaultRowHeight="14.25"/>
  <cols>
    <col min="1" max="1" width="13.5" style="376" customWidth="1"/>
    <col min="2" max="13" width="10.09765625" style="376" customWidth="1"/>
    <col min="14" max="14" width="12.09765625" style="367" customWidth="1"/>
    <col min="15" max="16384" width="8.8984375" style="367" customWidth="1"/>
  </cols>
  <sheetData>
    <row r="1" spans="1:13" ht="15" customHeight="1">
      <c r="A1" s="365" t="s">
        <v>239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4" s="370" customFormat="1" ht="15" customHeight="1">
      <c r="A2" s="368" t="s">
        <v>240</v>
      </c>
      <c r="B2" s="368" t="s">
        <v>241</v>
      </c>
      <c r="C2" s="368" t="s">
        <v>242</v>
      </c>
      <c r="D2" s="368" t="s">
        <v>243</v>
      </c>
      <c r="E2" s="368" t="s">
        <v>244</v>
      </c>
      <c r="F2" s="368" t="s">
        <v>245</v>
      </c>
      <c r="G2" s="368" t="s">
        <v>246</v>
      </c>
      <c r="H2" s="368" t="s">
        <v>247</v>
      </c>
      <c r="I2" s="368" t="s">
        <v>248</v>
      </c>
      <c r="J2" s="368" t="s">
        <v>179</v>
      </c>
      <c r="K2" s="368" t="s">
        <v>180</v>
      </c>
      <c r="L2" s="368" t="s">
        <v>181</v>
      </c>
      <c r="M2" s="369" t="s">
        <v>249</v>
      </c>
      <c r="N2" s="368" t="s">
        <v>250</v>
      </c>
    </row>
    <row r="3" spans="1:14" s="370" customFormat="1" ht="15" customHeight="1">
      <c r="A3" s="371">
        <v>47470</v>
      </c>
      <c r="B3" s="371">
        <v>7864</v>
      </c>
      <c r="C3" s="371">
        <v>10649</v>
      </c>
      <c r="D3" s="371">
        <v>10980</v>
      </c>
      <c r="E3" s="371">
        <v>135674</v>
      </c>
      <c r="F3" s="371">
        <v>116712</v>
      </c>
      <c r="G3" s="371">
        <v>81495</v>
      </c>
      <c r="H3" s="371">
        <v>57978</v>
      </c>
      <c r="I3" s="371">
        <v>72186</v>
      </c>
      <c r="J3" s="371">
        <v>46241</v>
      </c>
      <c r="K3" s="371">
        <v>53218</v>
      </c>
      <c r="L3" s="371">
        <v>48218</v>
      </c>
      <c r="M3" s="371">
        <v>48620</v>
      </c>
      <c r="N3" s="371">
        <f>SUM(A3:M3)</f>
        <v>737305</v>
      </c>
    </row>
    <row r="4" spans="1:13" s="370" customFormat="1" ht="15" customHeight="1">
      <c r="A4" s="372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</row>
    <row r="5" spans="1:13" s="370" customFormat="1" ht="15" customHeight="1">
      <c r="A5" s="365" t="s">
        <v>251</v>
      </c>
      <c r="B5" s="374"/>
      <c r="C5" s="374"/>
      <c r="D5" s="375"/>
      <c r="E5" s="375"/>
      <c r="F5" s="375"/>
      <c r="G5" s="375"/>
      <c r="H5" s="375"/>
      <c r="I5" s="375"/>
      <c r="J5" s="375"/>
      <c r="K5" s="375"/>
      <c r="L5" s="375"/>
      <c r="M5" s="375"/>
    </row>
    <row r="6" spans="1:14" s="370" customFormat="1" ht="15" customHeight="1">
      <c r="A6" s="368" t="s">
        <v>240</v>
      </c>
      <c r="B6" s="368" t="s">
        <v>241</v>
      </c>
      <c r="C6" s="368" t="s">
        <v>242</v>
      </c>
      <c r="D6" s="368" t="s">
        <v>243</v>
      </c>
      <c r="E6" s="368" t="s">
        <v>244</v>
      </c>
      <c r="F6" s="368" t="s">
        <v>245</v>
      </c>
      <c r="G6" s="368" t="s">
        <v>246</v>
      </c>
      <c r="H6" s="368" t="s">
        <v>247</v>
      </c>
      <c r="I6" s="368" t="s">
        <v>248</v>
      </c>
      <c r="J6" s="368" t="s">
        <v>179</v>
      </c>
      <c r="K6" s="368" t="s">
        <v>180</v>
      </c>
      <c r="L6" s="368" t="s">
        <v>181</v>
      </c>
      <c r="M6" s="369" t="s">
        <v>249</v>
      </c>
      <c r="N6" s="368" t="s">
        <v>250</v>
      </c>
    </row>
    <row r="7" spans="1:14" s="370" customFormat="1" ht="15" customHeight="1">
      <c r="A7" s="371">
        <v>132004</v>
      </c>
      <c r="B7" s="371">
        <v>14603</v>
      </c>
      <c r="C7" s="371">
        <v>17458</v>
      </c>
      <c r="D7" s="371">
        <v>18002</v>
      </c>
      <c r="E7" s="371">
        <v>251926</v>
      </c>
      <c r="F7" s="371">
        <v>245299</v>
      </c>
      <c r="G7" s="371">
        <v>175837</v>
      </c>
      <c r="H7" s="371">
        <v>124735</v>
      </c>
      <c r="I7" s="371">
        <v>172641</v>
      </c>
      <c r="J7" s="371">
        <v>96735</v>
      </c>
      <c r="K7" s="371">
        <v>111046</v>
      </c>
      <c r="L7" s="371">
        <v>103206</v>
      </c>
      <c r="M7" s="371">
        <v>107256</v>
      </c>
      <c r="N7" s="371">
        <f>SUM(A7:M7)</f>
        <v>1570748</v>
      </c>
    </row>
    <row r="8" ht="15" customHeight="1"/>
    <row r="9" spans="1:13" ht="15" customHeight="1">
      <c r="A9" s="377" t="s">
        <v>252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</row>
    <row r="10" spans="1:14" s="378" customFormat="1" ht="15" customHeight="1">
      <c r="A10" s="369" t="s">
        <v>240</v>
      </c>
      <c r="B10" s="369" t="s">
        <v>241</v>
      </c>
      <c r="C10" s="369" t="s">
        <v>242</v>
      </c>
      <c r="D10" s="369" t="s">
        <v>243</v>
      </c>
      <c r="E10" s="369" t="s">
        <v>244</v>
      </c>
      <c r="F10" s="369" t="s">
        <v>245</v>
      </c>
      <c r="G10" s="369" t="s">
        <v>246</v>
      </c>
      <c r="H10" s="369" t="s">
        <v>247</v>
      </c>
      <c r="I10" s="369" t="s">
        <v>248</v>
      </c>
      <c r="J10" s="369" t="s">
        <v>179</v>
      </c>
      <c r="K10" s="369" t="s">
        <v>180</v>
      </c>
      <c r="L10" s="369" t="s">
        <v>181</v>
      </c>
      <c r="M10" s="369" t="s">
        <v>249</v>
      </c>
      <c r="N10" s="369" t="s">
        <v>250</v>
      </c>
    </row>
    <row r="11" spans="1:14" ht="15" customHeight="1">
      <c r="A11" s="379">
        <v>39</v>
      </c>
      <c r="B11" s="379">
        <v>21</v>
      </c>
      <c r="C11" s="379">
        <v>31</v>
      </c>
      <c r="D11" s="379">
        <v>38</v>
      </c>
      <c r="E11" s="379">
        <v>51</v>
      </c>
      <c r="F11" s="379">
        <v>86</v>
      </c>
      <c r="G11" s="379">
        <v>136</v>
      </c>
      <c r="H11" s="379">
        <v>169</v>
      </c>
      <c r="I11" s="379">
        <v>234</v>
      </c>
      <c r="J11" s="379">
        <v>250</v>
      </c>
      <c r="K11" s="380">
        <v>231</v>
      </c>
      <c r="L11" s="380">
        <v>300</v>
      </c>
      <c r="M11" s="380">
        <v>329</v>
      </c>
      <c r="N11" s="381">
        <f>SUM(A11:M11)</f>
        <v>1915</v>
      </c>
    </row>
    <row r="12" spans="1:14" ht="15.75">
      <c r="A12" s="379">
        <v>78</v>
      </c>
      <c r="B12" s="379">
        <v>80</v>
      </c>
      <c r="C12" s="379">
        <v>66</v>
      </c>
      <c r="D12" s="379">
        <v>200</v>
      </c>
      <c r="E12" s="379">
        <v>442</v>
      </c>
      <c r="F12" s="379">
        <v>277</v>
      </c>
      <c r="G12" s="379">
        <v>298</v>
      </c>
      <c r="H12" s="379">
        <v>277</v>
      </c>
      <c r="I12" s="379">
        <v>376</v>
      </c>
      <c r="J12" s="379">
        <v>397</v>
      </c>
      <c r="K12" s="380">
        <v>422</v>
      </c>
      <c r="L12" s="380">
        <v>530</v>
      </c>
      <c r="M12" s="380">
        <v>462</v>
      </c>
      <c r="N12" s="381">
        <f>SUM(A12:M12)</f>
        <v>3905</v>
      </c>
    </row>
    <row r="13" spans="13:14" ht="13.5">
      <c r="M13" s="367"/>
      <c r="N13" s="382" t="s">
        <v>253</v>
      </c>
    </row>
    <row r="14" spans="13:14" ht="13.5">
      <c r="M14" s="367"/>
      <c r="N14" s="382"/>
    </row>
    <row r="15" spans="13:14" ht="13.5">
      <c r="M15" s="367"/>
      <c r="N15" s="382"/>
    </row>
    <row r="16" spans="13:14" ht="13.5">
      <c r="M16" s="367"/>
      <c r="N16" s="382"/>
    </row>
    <row r="17" spans="11:13" ht="13.5">
      <c r="K17" s="383"/>
      <c r="M17" s="382"/>
    </row>
    <row r="39" spans="1:13" ht="17.25">
      <c r="A39" s="365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</row>
    <row r="62" spans="2:13" ht="14.25">
      <c r="B62" s="369" t="s">
        <v>241</v>
      </c>
      <c r="C62" s="369" t="s">
        <v>242</v>
      </c>
      <c r="D62" s="369" t="s">
        <v>243</v>
      </c>
      <c r="E62" s="369" t="s">
        <v>244</v>
      </c>
      <c r="F62" s="369" t="s">
        <v>245</v>
      </c>
      <c r="G62" s="369" t="s">
        <v>246</v>
      </c>
      <c r="H62" s="369" t="s">
        <v>247</v>
      </c>
      <c r="I62" s="369" t="s">
        <v>248</v>
      </c>
      <c r="J62" s="369" t="s">
        <v>179</v>
      </c>
      <c r="K62" s="369" t="s">
        <v>180</v>
      </c>
      <c r="L62" s="369" t="s">
        <v>181</v>
      </c>
      <c r="M62" s="369" t="s">
        <v>249</v>
      </c>
    </row>
    <row r="63" spans="1:13" ht="15.75">
      <c r="A63" s="383" t="s">
        <v>254</v>
      </c>
      <c r="B63" s="379">
        <v>21</v>
      </c>
      <c r="C63" s="379">
        <v>31</v>
      </c>
      <c r="D63" s="379">
        <v>38</v>
      </c>
      <c r="E63" s="379">
        <v>51</v>
      </c>
      <c r="F63" s="379">
        <v>86</v>
      </c>
      <c r="G63" s="379">
        <v>136</v>
      </c>
      <c r="H63" s="379">
        <v>169</v>
      </c>
      <c r="I63" s="379">
        <v>234</v>
      </c>
      <c r="J63" s="379">
        <v>250</v>
      </c>
      <c r="K63" s="380">
        <v>231</v>
      </c>
      <c r="L63" s="380">
        <v>300</v>
      </c>
      <c r="M63" s="380">
        <v>329</v>
      </c>
    </row>
    <row r="64" spans="1:13" ht="15.75">
      <c r="A64" s="383" t="s">
        <v>255</v>
      </c>
      <c r="B64" s="379">
        <v>80</v>
      </c>
      <c r="C64" s="379">
        <v>66</v>
      </c>
      <c r="D64" s="379">
        <v>200</v>
      </c>
      <c r="E64" s="379">
        <v>442</v>
      </c>
      <c r="F64" s="379">
        <v>277</v>
      </c>
      <c r="G64" s="379">
        <v>298</v>
      </c>
      <c r="H64" s="379">
        <v>277</v>
      </c>
      <c r="I64" s="379">
        <v>376</v>
      </c>
      <c r="J64" s="379">
        <v>397</v>
      </c>
      <c r="K64" s="380">
        <v>422</v>
      </c>
      <c r="L64" s="380">
        <v>530</v>
      </c>
      <c r="M64" s="380">
        <v>462</v>
      </c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2"/>
  <headerFooter alignWithMargins="0">
    <oddFooter>&amp;R&amp;"ＭＳ ゴシック,太字"&amp;12（健康局疾病対策課調べ）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2" sqref="A12"/>
    </sheetView>
  </sheetViews>
  <sheetFormatPr defaultColWidth="8.796875" defaultRowHeight="14.25"/>
  <cols>
    <col min="1" max="1" width="80.59765625" style="3" customWidth="1"/>
  </cols>
  <sheetData>
    <row r="1" ht="13.5">
      <c r="A1" s="38">
        <v>37103</v>
      </c>
    </row>
    <row r="4" ht="13.5">
      <c r="A4" s="4" t="s">
        <v>2</v>
      </c>
    </row>
    <row r="7" s="3" customFormat="1" ht="40.5">
      <c r="A7" s="3" t="s">
        <v>221</v>
      </c>
    </row>
    <row r="8" s="3" customFormat="1" ht="27">
      <c r="A8" s="3" t="s">
        <v>222</v>
      </c>
    </row>
    <row r="9" s="3" customFormat="1" ht="13.5"/>
    <row r="10" s="3" customFormat="1" ht="54">
      <c r="A10" s="3" t="s">
        <v>223</v>
      </c>
    </row>
    <row r="11" s="3" customFormat="1" ht="27">
      <c r="A11" s="3" t="s">
        <v>224</v>
      </c>
    </row>
    <row r="12" s="3" customFormat="1" ht="27">
      <c r="A12" s="3" t="s">
        <v>225</v>
      </c>
    </row>
    <row r="13" s="3" customFormat="1" ht="13.5"/>
    <row r="14" s="3" customFormat="1" ht="40.5">
      <c r="A14" s="3" t="s">
        <v>226</v>
      </c>
    </row>
    <row r="16" ht="40.5">
      <c r="A16" s="3" t="s">
        <v>227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3">
      <selection activeCell="D41" sqref="D41"/>
    </sheetView>
  </sheetViews>
  <sheetFormatPr defaultColWidth="8.796875" defaultRowHeight="14.25"/>
  <cols>
    <col min="1" max="1" width="18.59765625" style="5" customWidth="1"/>
    <col min="2" max="2" width="20.59765625" style="5" customWidth="1"/>
    <col min="3" max="3" width="15.59765625" style="6" customWidth="1"/>
    <col min="4" max="4" width="15.59765625" style="5" customWidth="1"/>
    <col min="5" max="16384" width="9" style="5" customWidth="1"/>
  </cols>
  <sheetData>
    <row r="1" spans="3:4" ht="14.25">
      <c r="C1" s="30" t="s">
        <v>174</v>
      </c>
      <c r="D1" s="31"/>
    </row>
    <row r="2" spans="3:4" ht="14.25">
      <c r="C2" s="32" t="s">
        <v>166</v>
      </c>
      <c r="D2" s="33"/>
    </row>
    <row r="3" spans="3:4" ht="14.25">
      <c r="C3" s="32" t="s">
        <v>173</v>
      </c>
      <c r="D3" s="33"/>
    </row>
    <row r="4" spans="3:4" ht="14.25">
      <c r="C4" s="35" t="s">
        <v>175</v>
      </c>
      <c r="D4" s="34"/>
    </row>
    <row r="5" spans="3:4" ht="14.25">
      <c r="C5" s="36" t="s">
        <v>165</v>
      </c>
      <c r="D5" s="37"/>
    </row>
    <row r="7" spans="1:4" s="9" customFormat="1" ht="14.25">
      <c r="A7" s="7" t="s">
        <v>3</v>
      </c>
      <c r="B7" s="8"/>
      <c r="C7" s="8"/>
      <c r="D7" s="8"/>
    </row>
    <row r="8" s="9" customFormat="1" ht="14.25">
      <c r="C8" s="10"/>
    </row>
    <row r="9" spans="1:4" s="9" customFormat="1" ht="14.25">
      <c r="A9" s="11" t="s">
        <v>4</v>
      </c>
      <c r="B9" s="12" t="s">
        <v>5</v>
      </c>
      <c r="C9" s="13" t="s">
        <v>6</v>
      </c>
      <c r="D9" s="12" t="s">
        <v>7</v>
      </c>
    </row>
    <row r="10" spans="1:4" s="9" customFormat="1" ht="14.25">
      <c r="A10" s="14"/>
      <c r="B10" s="15" t="s">
        <v>8</v>
      </c>
      <c r="C10" s="16" t="s">
        <v>9</v>
      </c>
      <c r="D10" s="15" t="s">
        <v>10</v>
      </c>
    </row>
    <row r="11" spans="1:4" s="9" customFormat="1" ht="14.25">
      <c r="A11" s="17"/>
      <c r="B11" s="18" t="s">
        <v>11</v>
      </c>
      <c r="C11" s="19" t="s">
        <v>11</v>
      </c>
      <c r="D11" s="18" t="s">
        <v>12</v>
      </c>
    </row>
    <row r="12" spans="1:4" s="9" customFormat="1" ht="14.25">
      <c r="A12" s="20" t="s">
        <v>13</v>
      </c>
      <c r="B12" s="21">
        <v>8217340</v>
      </c>
      <c r="C12" s="22">
        <v>11</v>
      </c>
      <c r="D12" s="23">
        <v>0.134</v>
      </c>
    </row>
    <row r="13" spans="1:4" s="9" customFormat="1" ht="14.25">
      <c r="A13" s="14" t="s">
        <v>14</v>
      </c>
      <c r="B13" s="15"/>
      <c r="C13" s="16" t="s">
        <v>15</v>
      </c>
      <c r="D13" s="24"/>
    </row>
    <row r="14" spans="1:4" s="9" customFormat="1" ht="14.25">
      <c r="A14" s="11" t="s">
        <v>16</v>
      </c>
      <c r="B14" s="25">
        <v>7974147</v>
      </c>
      <c r="C14" s="13">
        <v>9</v>
      </c>
      <c r="D14" s="26">
        <v>0.113</v>
      </c>
    </row>
    <row r="15" spans="1:4" s="9" customFormat="1" ht="14.25">
      <c r="A15" s="14" t="s">
        <v>17</v>
      </c>
      <c r="B15" s="15"/>
      <c r="C15" s="16" t="s">
        <v>15</v>
      </c>
      <c r="D15" s="24"/>
    </row>
    <row r="16" spans="1:4" s="9" customFormat="1" ht="14.25">
      <c r="A16" s="11" t="s">
        <v>18</v>
      </c>
      <c r="B16" s="25">
        <v>7876682</v>
      </c>
      <c r="C16" s="13">
        <v>13</v>
      </c>
      <c r="D16" s="26">
        <v>0.165</v>
      </c>
    </row>
    <row r="17" spans="1:4" s="9" customFormat="1" ht="14.25">
      <c r="A17" s="14" t="s">
        <v>19</v>
      </c>
      <c r="B17" s="15"/>
      <c r="C17" s="16" t="s">
        <v>15</v>
      </c>
      <c r="D17" s="24"/>
    </row>
    <row r="18" spans="1:4" s="9" customFormat="1" ht="14.25">
      <c r="A18" s="11" t="s">
        <v>20</v>
      </c>
      <c r="B18" s="25">
        <v>7743475</v>
      </c>
      <c r="C18" s="13">
        <v>26</v>
      </c>
      <c r="D18" s="26">
        <v>0.336</v>
      </c>
    </row>
    <row r="19" spans="1:4" s="9" customFormat="1" ht="14.25">
      <c r="A19" s="14" t="s">
        <v>21</v>
      </c>
      <c r="B19" s="15"/>
      <c r="C19" s="16" t="s">
        <v>22</v>
      </c>
      <c r="D19" s="24"/>
    </row>
    <row r="20" spans="1:4" s="9" customFormat="1" ht="14.25">
      <c r="A20" s="11" t="s">
        <v>23</v>
      </c>
      <c r="B20" s="25">
        <v>8071937</v>
      </c>
      <c r="C20" s="13">
        <v>29</v>
      </c>
      <c r="D20" s="26">
        <v>0.359</v>
      </c>
    </row>
    <row r="21" spans="1:4" s="9" customFormat="1" ht="14.25">
      <c r="A21" s="14" t="s">
        <v>24</v>
      </c>
      <c r="B21" s="15"/>
      <c r="C21" s="16" t="s">
        <v>25</v>
      </c>
      <c r="D21" s="24"/>
    </row>
    <row r="22" spans="1:4" s="9" customFormat="1" ht="14.25">
      <c r="A22" s="11" t="s">
        <v>26</v>
      </c>
      <c r="B22" s="25">
        <v>7710693</v>
      </c>
      <c r="C22" s="13">
        <v>34</v>
      </c>
      <c r="D22" s="26">
        <v>0.441</v>
      </c>
    </row>
    <row r="23" spans="1:4" s="9" customFormat="1" ht="14.25">
      <c r="A23" s="14" t="s">
        <v>27</v>
      </c>
      <c r="B23" s="15"/>
      <c r="C23" s="16" t="s">
        <v>28</v>
      </c>
      <c r="D23" s="24"/>
    </row>
    <row r="24" spans="1:4" s="9" customFormat="1" ht="14.25">
      <c r="A24" s="11" t="s">
        <v>29</v>
      </c>
      <c r="B24" s="25">
        <v>7205514</v>
      </c>
      <c r="C24" s="13">
        <v>35</v>
      </c>
      <c r="D24" s="26">
        <v>0.486</v>
      </c>
    </row>
    <row r="25" spans="1:4" s="9" customFormat="1" ht="14.25">
      <c r="A25" s="14" t="s">
        <v>30</v>
      </c>
      <c r="B25" s="15"/>
      <c r="C25" s="16" t="s">
        <v>31</v>
      </c>
      <c r="D25" s="24"/>
    </row>
    <row r="26" spans="1:4" s="9" customFormat="1" ht="14.25">
      <c r="A26" s="11" t="s">
        <v>32</v>
      </c>
      <c r="B26" s="25">
        <v>6610484</v>
      </c>
      <c r="C26" s="13">
        <v>36</v>
      </c>
      <c r="D26" s="26">
        <v>0.545</v>
      </c>
    </row>
    <row r="27" spans="1:4" s="9" customFormat="1" ht="14.25">
      <c r="A27" s="14" t="s">
        <v>33</v>
      </c>
      <c r="B27" s="15"/>
      <c r="C27" s="16" t="s">
        <v>31</v>
      </c>
      <c r="D27" s="24"/>
    </row>
    <row r="28" spans="1:4" s="9" customFormat="1" ht="14.25">
      <c r="A28" s="11" t="s">
        <v>34</v>
      </c>
      <c r="B28" s="25">
        <v>6298706</v>
      </c>
      <c r="C28" s="13">
        <v>46</v>
      </c>
      <c r="D28" s="26">
        <v>0.73</v>
      </c>
    </row>
    <row r="29" spans="1:4" s="9" customFormat="1" ht="14.25">
      <c r="A29" s="14" t="s">
        <v>35</v>
      </c>
      <c r="B29" s="15"/>
      <c r="C29" s="16" t="s">
        <v>36</v>
      </c>
      <c r="D29" s="24"/>
    </row>
    <row r="30" spans="1:4" s="9" customFormat="1" ht="14.25">
      <c r="A30" s="11" t="s">
        <v>37</v>
      </c>
      <c r="B30" s="25">
        <v>6039394</v>
      </c>
      <c r="C30" s="13">
        <v>46</v>
      </c>
      <c r="D30" s="26">
        <v>0.762</v>
      </c>
    </row>
    <row r="31" spans="1:4" s="9" customFormat="1" ht="14.25">
      <c r="A31" s="14" t="s">
        <v>38</v>
      </c>
      <c r="B31" s="15"/>
      <c r="C31" s="16" t="s">
        <v>31</v>
      </c>
      <c r="D31" s="24"/>
    </row>
    <row r="32" spans="1:4" s="9" customFormat="1" ht="14.25">
      <c r="A32" s="11" t="s">
        <v>39</v>
      </c>
      <c r="B32" s="25">
        <v>5998760</v>
      </c>
      <c r="C32" s="13">
        <v>54</v>
      </c>
      <c r="D32" s="26">
        <v>0.9</v>
      </c>
    </row>
    <row r="33" spans="1:4" s="9" customFormat="1" ht="14.25">
      <c r="A33" s="14" t="s">
        <v>40</v>
      </c>
      <c r="B33" s="15"/>
      <c r="C33" s="16" t="s">
        <v>31</v>
      </c>
      <c r="D33" s="24"/>
    </row>
    <row r="34" spans="1:4" s="9" customFormat="1" ht="14.25">
      <c r="A34" s="11" t="s">
        <v>41</v>
      </c>
      <c r="B34" s="25">
        <v>6137378</v>
      </c>
      <c r="C34" s="13">
        <v>56</v>
      </c>
      <c r="D34" s="26">
        <v>0.912</v>
      </c>
    </row>
    <row r="35" spans="1:4" s="9" customFormat="1" ht="14.25">
      <c r="A35" s="14" t="s">
        <v>42</v>
      </c>
      <c r="B35" s="15"/>
      <c r="C35" s="16" t="s">
        <v>25</v>
      </c>
      <c r="D35" s="24"/>
    </row>
    <row r="36" spans="1:4" s="9" customFormat="1" ht="14.25">
      <c r="A36" s="11" t="s">
        <v>43</v>
      </c>
      <c r="B36" s="25">
        <v>6139205</v>
      </c>
      <c r="C36" s="13">
        <v>63</v>
      </c>
      <c r="D36" s="26">
        <v>1.026</v>
      </c>
    </row>
    <row r="37" spans="1:4" s="9" customFormat="1" ht="14.25">
      <c r="A37" s="14" t="s">
        <v>44</v>
      </c>
      <c r="B37" s="15"/>
      <c r="C37" s="16" t="s">
        <v>22</v>
      </c>
      <c r="D37" s="24"/>
    </row>
    <row r="38" spans="1:4" s="9" customFormat="1" ht="14.25">
      <c r="A38" s="20" t="s">
        <v>45</v>
      </c>
      <c r="B38" s="21">
        <v>5877971</v>
      </c>
      <c r="C38" s="22" t="s">
        <v>168</v>
      </c>
      <c r="D38" s="23">
        <v>1.14</v>
      </c>
    </row>
    <row r="39" spans="1:4" s="9" customFormat="1" ht="14.25">
      <c r="A39" s="14" t="s">
        <v>167</v>
      </c>
      <c r="B39" s="15"/>
      <c r="C39" s="16" t="s">
        <v>113</v>
      </c>
      <c r="D39" s="24"/>
    </row>
    <row r="40" spans="1:4" s="9" customFormat="1" ht="14.25">
      <c r="A40" s="20" t="s">
        <v>176</v>
      </c>
      <c r="B40" s="93">
        <v>2833396</v>
      </c>
      <c r="C40" s="22" t="s">
        <v>229</v>
      </c>
      <c r="D40" s="23">
        <v>1.024</v>
      </c>
    </row>
    <row r="41" spans="1:4" s="9" customFormat="1" ht="14.25">
      <c r="A41" s="92" t="s">
        <v>228</v>
      </c>
      <c r="B41" s="15" t="s">
        <v>46</v>
      </c>
      <c r="C41" s="16" t="s">
        <v>230</v>
      </c>
      <c r="D41" s="24"/>
    </row>
    <row r="42" spans="1:4" s="9" customFormat="1" ht="14.25">
      <c r="A42" s="89"/>
      <c r="B42" s="93"/>
      <c r="C42" s="90"/>
      <c r="D42" s="91"/>
    </row>
    <row r="43" spans="1:3" s="9" customFormat="1" ht="14.25">
      <c r="A43" s="9" t="s">
        <v>47</v>
      </c>
      <c r="C43" s="10"/>
    </row>
    <row r="44" spans="1:4" s="9" customFormat="1" ht="27.75" customHeight="1">
      <c r="A44" s="384" t="s">
        <v>48</v>
      </c>
      <c r="B44" s="385"/>
      <c r="C44" s="385"/>
      <c r="D44" s="385"/>
    </row>
    <row r="45" spans="1:4" s="9" customFormat="1" ht="14.25" customHeight="1">
      <c r="A45" s="384" t="s">
        <v>114</v>
      </c>
      <c r="B45" s="385"/>
      <c r="C45" s="385"/>
      <c r="D45" s="385"/>
    </row>
    <row r="46" s="9" customFormat="1" ht="14.25">
      <c r="A46" s="39" t="s">
        <v>49</v>
      </c>
    </row>
    <row r="47" s="9" customFormat="1" ht="14.25">
      <c r="C47" s="10"/>
    </row>
    <row r="48" s="9" customFormat="1" ht="14.25">
      <c r="C48" s="10"/>
    </row>
    <row r="49" s="9" customFormat="1" ht="14.25">
      <c r="C49" s="10"/>
    </row>
    <row r="50" s="9" customFormat="1" ht="14.25">
      <c r="C50" s="10"/>
    </row>
    <row r="51" s="9" customFormat="1" ht="14.25">
      <c r="C51" s="10"/>
    </row>
    <row r="52" s="9" customFormat="1" ht="14.25">
      <c r="C52" s="10"/>
    </row>
    <row r="53" s="9" customFormat="1" ht="14.25">
      <c r="C53" s="10"/>
    </row>
  </sheetData>
  <sheetProtection/>
  <mergeCells count="2">
    <mergeCell ref="A44:D44"/>
    <mergeCell ref="A45:D4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zoomScalePageLayoutView="0" workbookViewId="0" topLeftCell="A1">
      <selection activeCell="A1" sqref="A1"/>
    </sheetView>
  </sheetViews>
  <sheetFormatPr defaultColWidth="8.8984375" defaultRowHeight="14.25"/>
  <cols>
    <col min="1" max="1" width="11.19921875" style="106" customWidth="1"/>
    <col min="2" max="2" width="8.59765625" style="106" customWidth="1"/>
    <col min="3" max="3" width="17.59765625" style="106" customWidth="1"/>
    <col min="4" max="4" width="1.8984375" style="97" customWidth="1"/>
    <col min="5" max="5" width="5.59765625" style="106" customWidth="1"/>
    <col min="6" max="6" width="5.09765625" style="97" customWidth="1"/>
    <col min="7" max="7" width="5.59765625" style="106" customWidth="1"/>
    <col min="8" max="8" width="5.09765625" style="97" customWidth="1"/>
    <col min="9" max="9" width="5.59765625" style="106" customWidth="1"/>
    <col min="10" max="10" width="5.09765625" style="97" customWidth="1"/>
    <col min="11" max="11" width="1.8984375" style="97" customWidth="1"/>
    <col min="12" max="12" width="5.59765625" style="106" customWidth="1"/>
    <col min="13" max="13" width="5.09765625" style="97" customWidth="1"/>
    <col min="14" max="14" width="5.59765625" style="106" customWidth="1"/>
    <col min="15" max="15" width="5.09765625" style="97" customWidth="1"/>
    <col min="16" max="16" width="5.59765625" style="106" customWidth="1"/>
    <col min="17" max="17" width="5.09765625" style="97" customWidth="1"/>
    <col min="18" max="18" width="1.8984375" style="97" customWidth="1"/>
    <col min="19" max="19" width="5.59765625" style="106" customWidth="1"/>
    <col min="20" max="20" width="5.09765625" style="97" customWidth="1"/>
    <col min="21" max="21" width="5.59765625" style="106" customWidth="1"/>
    <col min="22" max="22" width="5.09765625" style="97" customWidth="1"/>
    <col min="23" max="23" width="5.59765625" style="106" customWidth="1"/>
    <col min="24" max="24" width="5.09765625" style="97" customWidth="1"/>
    <col min="25" max="16384" width="8.8984375" style="97" customWidth="1"/>
  </cols>
  <sheetData>
    <row r="1" spans="1:27" s="99" customFormat="1" ht="27" customHeight="1">
      <c r="A1" s="94" t="s">
        <v>50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98"/>
      <c r="Q1" s="96"/>
      <c r="R1" s="98"/>
      <c r="S1" s="98"/>
      <c r="T1" s="98"/>
      <c r="U1" s="96"/>
      <c r="V1" s="96"/>
      <c r="W1" s="96"/>
      <c r="X1" s="96"/>
      <c r="Y1" s="96"/>
      <c r="Z1" s="96"/>
      <c r="AA1" s="96"/>
    </row>
    <row r="2" spans="1:27" s="99" customFormat="1" ht="16.5" customHeight="1">
      <c r="A2" s="100" t="s">
        <v>235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97"/>
      <c r="P2" s="102"/>
      <c r="Q2" s="102"/>
      <c r="R2" s="102"/>
      <c r="S2" s="102"/>
      <c r="T2" s="102"/>
      <c r="U2" s="102"/>
      <c r="V2" s="102"/>
      <c r="W2" s="102"/>
      <c r="X2" s="103"/>
      <c r="Y2" s="102"/>
      <c r="Z2" s="102"/>
      <c r="AA2" s="102"/>
    </row>
    <row r="3" spans="1:23" s="106" customFormat="1" ht="18" thickBot="1">
      <c r="A3" s="104" t="s">
        <v>115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4" s="106" customFormat="1" ht="14.25" thickTop="1">
      <c r="A4" s="107" t="s">
        <v>116</v>
      </c>
      <c r="B4" s="107"/>
      <c r="C4" s="107"/>
      <c r="D4" s="107"/>
      <c r="E4" s="108" t="s">
        <v>117</v>
      </c>
      <c r="F4" s="108"/>
      <c r="G4" s="108"/>
      <c r="H4" s="108"/>
      <c r="I4" s="108"/>
      <c r="J4" s="108"/>
      <c r="K4" s="107"/>
      <c r="L4" s="108" t="s">
        <v>118</v>
      </c>
      <c r="M4" s="108"/>
      <c r="N4" s="108"/>
      <c r="O4" s="108"/>
      <c r="P4" s="108"/>
      <c r="Q4" s="108"/>
      <c r="R4" s="107"/>
      <c r="S4" s="108" t="s">
        <v>119</v>
      </c>
      <c r="T4" s="108"/>
      <c r="U4" s="108"/>
      <c r="V4" s="108"/>
      <c r="W4" s="108"/>
      <c r="X4" s="109"/>
    </row>
    <row r="5" spans="1:24" s="106" customFormat="1" ht="13.5">
      <c r="A5" s="110"/>
      <c r="B5" s="111"/>
      <c r="C5" s="110"/>
      <c r="D5" s="110"/>
      <c r="E5" s="112" t="s">
        <v>120</v>
      </c>
      <c r="F5" s="112"/>
      <c r="G5" s="112" t="s">
        <v>121</v>
      </c>
      <c r="H5" s="112"/>
      <c r="I5" s="112" t="s">
        <v>62</v>
      </c>
      <c r="J5" s="112"/>
      <c r="K5" s="110"/>
      <c r="L5" s="112" t="s">
        <v>120</v>
      </c>
      <c r="M5" s="112"/>
      <c r="N5" s="112" t="s">
        <v>121</v>
      </c>
      <c r="O5" s="112"/>
      <c r="P5" s="112" t="s">
        <v>62</v>
      </c>
      <c r="Q5" s="112"/>
      <c r="R5" s="110"/>
      <c r="S5" s="112" t="s">
        <v>120</v>
      </c>
      <c r="T5" s="112"/>
      <c r="U5" s="112" t="s">
        <v>121</v>
      </c>
      <c r="V5" s="112"/>
      <c r="W5" s="112" t="s">
        <v>62</v>
      </c>
      <c r="X5" s="112"/>
    </row>
    <row r="6" spans="1:24" s="117" customFormat="1" ht="14.25" thickBot="1">
      <c r="A6" s="113"/>
      <c r="B6" s="113" t="s">
        <v>122</v>
      </c>
      <c r="C6" s="113" t="s">
        <v>123</v>
      </c>
      <c r="D6" s="114"/>
      <c r="E6" s="115" t="s">
        <v>124</v>
      </c>
      <c r="F6" s="116" t="s">
        <v>125</v>
      </c>
      <c r="G6" s="115" t="s">
        <v>124</v>
      </c>
      <c r="H6" s="116" t="s">
        <v>125</v>
      </c>
      <c r="I6" s="115" t="s">
        <v>124</v>
      </c>
      <c r="J6" s="116" t="s">
        <v>125</v>
      </c>
      <c r="K6" s="114"/>
      <c r="L6" s="115" t="s">
        <v>124</v>
      </c>
      <c r="M6" s="116" t="s">
        <v>125</v>
      </c>
      <c r="N6" s="115" t="s">
        <v>124</v>
      </c>
      <c r="O6" s="116" t="s">
        <v>125</v>
      </c>
      <c r="P6" s="115" t="s">
        <v>124</v>
      </c>
      <c r="Q6" s="116" t="s">
        <v>125</v>
      </c>
      <c r="R6" s="114"/>
      <c r="S6" s="115" t="s">
        <v>124</v>
      </c>
      <c r="T6" s="116" t="s">
        <v>125</v>
      </c>
      <c r="U6" s="115" t="s">
        <v>124</v>
      </c>
      <c r="V6" s="116" t="s">
        <v>125</v>
      </c>
      <c r="W6" s="115" t="s">
        <v>124</v>
      </c>
      <c r="X6" s="116" t="s">
        <v>125</v>
      </c>
    </row>
    <row r="7" spans="1:24" s="117" customFormat="1" ht="18" customHeight="1" thickBot="1" thickTop="1">
      <c r="A7" s="118" t="s">
        <v>126</v>
      </c>
      <c r="B7" s="119" t="s">
        <v>119</v>
      </c>
      <c r="C7" s="120"/>
      <c r="D7" s="121"/>
      <c r="E7" s="122">
        <f>SUM(E8:E13)</f>
        <v>111</v>
      </c>
      <c r="F7" s="123">
        <f aca="true" t="shared" si="0" ref="F7:X7">SUM(F8:F13)</f>
        <v>103</v>
      </c>
      <c r="G7" s="122">
        <f t="shared" si="0"/>
        <v>11</v>
      </c>
      <c r="H7" s="123">
        <f t="shared" si="0"/>
        <v>8</v>
      </c>
      <c r="I7" s="122">
        <f t="shared" si="0"/>
        <v>122</v>
      </c>
      <c r="J7" s="123">
        <f t="shared" si="0"/>
        <v>111</v>
      </c>
      <c r="K7" s="122"/>
      <c r="L7" s="122">
        <f t="shared" si="0"/>
        <v>14</v>
      </c>
      <c r="M7" s="123">
        <f t="shared" si="0"/>
        <v>13</v>
      </c>
      <c r="N7" s="122">
        <f t="shared" si="0"/>
        <v>8</v>
      </c>
      <c r="O7" s="123">
        <f t="shared" si="0"/>
        <v>5</v>
      </c>
      <c r="P7" s="122">
        <f t="shared" si="0"/>
        <v>22</v>
      </c>
      <c r="Q7" s="123">
        <f t="shared" si="0"/>
        <v>18</v>
      </c>
      <c r="R7" s="122"/>
      <c r="S7" s="122">
        <f t="shared" si="0"/>
        <v>125</v>
      </c>
      <c r="T7" s="123">
        <f t="shared" si="0"/>
        <v>116</v>
      </c>
      <c r="U7" s="122">
        <f t="shared" si="0"/>
        <v>19</v>
      </c>
      <c r="V7" s="123">
        <f t="shared" si="0"/>
        <v>13</v>
      </c>
      <c r="W7" s="122">
        <f t="shared" si="0"/>
        <v>144</v>
      </c>
      <c r="X7" s="123">
        <f t="shared" si="0"/>
        <v>129</v>
      </c>
    </row>
    <row r="8" spans="2:25" ht="15.75" customHeight="1">
      <c r="B8" s="106" t="s">
        <v>127</v>
      </c>
      <c r="C8" s="106" t="s">
        <v>57</v>
      </c>
      <c r="E8" s="124">
        <v>27</v>
      </c>
      <c r="F8" s="125">
        <v>28</v>
      </c>
      <c r="G8" s="124">
        <v>10</v>
      </c>
      <c r="H8" s="125">
        <v>7</v>
      </c>
      <c r="I8" s="126">
        <f aca="true" t="shared" si="1" ref="I8:I40">E8+G8</f>
        <v>37</v>
      </c>
      <c r="J8" s="127">
        <f aca="true" t="shared" si="2" ref="J8:J40">F8+H8</f>
        <v>35</v>
      </c>
      <c r="K8" s="128"/>
      <c r="L8" s="124">
        <v>5</v>
      </c>
      <c r="M8" s="125">
        <v>3</v>
      </c>
      <c r="N8" s="124">
        <v>6</v>
      </c>
      <c r="O8" s="125">
        <v>2</v>
      </c>
      <c r="P8" s="129">
        <f aca="true" t="shared" si="3" ref="P8:P40">L8+N8</f>
        <v>11</v>
      </c>
      <c r="Q8" s="130">
        <f aca="true" t="shared" si="4" ref="Q8:Q40">M8+O8</f>
        <v>5</v>
      </c>
      <c r="R8" s="131"/>
      <c r="S8" s="129">
        <f aca="true" t="shared" si="5" ref="S8:S40">E8+L8</f>
        <v>32</v>
      </c>
      <c r="T8" s="130">
        <f aca="true" t="shared" si="6" ref="T8:T40">F8+M8</f>
        <v>31</v>
      </c>
      <c r="U8" s="129">
        <f aca="true" t="shared" si="7" ref="U8:U40">G8+N8</f>
        <v>16</v>
      </c>
      <c r="V8" s="130">
        <f>H8+O8</f>
        <v>9</v>
      </c>
      <c r="W8" s="129">
        <f aca="true" t="shared" si="8" ref="W8:W40">S8+U8</f>
        <v>48</v>
      </c>
      <c r="X8" s="130">
        <f aca="true" t="shared" si="9" ref="X8:X40">T8+V8</f>
        <v>40</v>
      </c>
      <c r="Y8" s="131"/>
    </row>
    <row r="9" spans="3:25" ht="15.75" customHeight="1">
      <c r="C9" s="106" t="s">
        <v>128</v>
      </c>
      <c r="E9" s="124">
        <v>77</v>
      </c>
      <c r="F9" s="125">
        <v>67</v>
      </c>
      <c r="G9" s="124">
        <v>0</v>
      </c>
      <c r="H9" s="125">
        <v>0</v>
      </c>
      <c r="I9" s="129">
        <f t="shared" si="1"/>
        <v>77</v>
      </c>
      <c r="J9" s="130">
        <f t="shared" si="2"/>
        <v>67</v>
      </c>
      <c r="K9" s="131"/>
      <c r="L9" s="124">
        <v>3</v>
      </c>
      <c r="M9" s="125">
        <v>5</v>
      </c>
      <c r="N9" s="124">
        <v>0</v>
      </c>
      <c r="O9" s="125">
        <v>0</v>
      </c>
      <c r="P9" s="129">
        <f t="shared" si="3"/>
        <v>3</v>
      </c>
      <c r="Q9" s="130">
        <f t="shared" si="4"/>
        <v>5</v>
      </c>
      <c r="R9" s="131"/>
      <c r="S9" s="129">
        <f t="shared" si="5"/>
        <v>80</v>
      </c>
      <c r="T9" s="130">
        <f t="shared" si="6"/>
        <v>72</v>
      </c>
      <c r="U9" s="129">
        <f t="shared" si="7"/>
        <v>0</v>
      </c>
      <c r="V9" s="130">
        <f aca="true" t="shared" si="10" ref="V9:V23">H9+O9</f>
        <v>0</v>
      </c>
      <c r="W9" s="129">
        <f t="shared" si="8"/>
        <v>80</v>
      </c>
      <c r="X9" s="130">
        <f t="shared" si="9"/>
        <v>72</v>
      </c>
      <c r="Y9" s="131"/>
    </row>
    <row r="10" spans="3:25" ht="15.75" customHeight="1">
      <c r="C10" s="106" t="s">
        <v>63</v>
      </c>
      <c r="E10" s="124">
        <v>0</v>
      </c>
      <c r="F10" s="125">
        <v>1</v>
      </c>
      <c r="G10" s="124">
        <v>0</v>
      </c>
      <c r="H10" s="125">
        <v>0</v>
      </c>
      <c r="I10" s="129">
        <f t="shared" si="1"/>
        <v>0</v>
      </c>
      <c r="J10" s="130">
        <f t="shared" si="2"/>
        <v>1</v>
      </c>
      <c r="K10" s="131"/>
      <c r="L10" s="124">
        <v>0</v>
      </c>
      <c r="M10" s="125">
        <v>0</v>
      </c>
      <c r="N10" s="124">
        <v>0</v>
      </c>
      <c r="O10" s="125">
        <v>0</v>
      </c>
      <c r="P10" s="129">
        <f t="shared" si="3"/>
        <v>0</v>
      </c>
      <c r="Q10" s="130">
        <f t="shared" si="4"/>
        <v>0</v>
      </c>
      <c r="R10" s="131"/>
      <c r="S10" s="129">
        <f t="shared" si="5"/>
        <v>0</v>
      </c>
      <c r="T10" s="130">
        <f t="shared" si="6"/>
        <v>1</v>
      </c>
      <c r="U10" s="129">
        <f t="shared" si="7"/>
        <v>0</v>
      </c>
      <c r="V10" s="130">
        <f t="shared" si="10"/>
        <v>0</v>
      </c>
      <c r="W10" s="129">
        <f t="shared" si="8"/>
        <v>0</v>
      </c>
      <c r="X10" s="130">
        <f t="shared" si="9"/>
        <v>1</v>
      </c>
      <c r="Y10" s="131"/>
    </row>
    <row r="11" spans="3:25" ht="15.75" customHeight="1">
      <c r="C11" s="106" t="s">
        <v>64</v>
      </c>
      <c r="E11" s="124">
        <v>0</v>
      </c>
      <c r="F11" s="125">
        <v>0</v>
      </c>
      <c r="G11" s="124">
        <v>0</v>
      </c>
      <c r="H11" s="125">
        <v>0</v>
      </c>
      <c r="I11" s="129">
        <f t="shared" si="1"/>
        <v>0</v>
      </c>
      <c r="J11" s="130">
        <f t="shared" si="2"/>
        <v>0</v>
      </c>
      <c r="K11" s="131"/>
      <c r="L11" s="124">
        <v>0</v>
      </c>
      <c r="M11" s="125">
        <v>0</v>
      </c>
      <c r="N11" s="124">
        <v>0</v>
      </c>
      <c r="O11" s="125">
        <v>0</v>
      </c>
      <c r="P11" s="129">
        <f t="shared" si="3"/>
        <v>0</v>
      </c>
      <c r="Q11" s="130">
        <f t="shared" si="4"/>
        <v>0</v>
      </c>
      <c r="R11" s="131"/>
      <c r="S11" s="129">
        <f t="shared" si="5"/>
        <v>0</v>
      </c>
      <c r="T11" s="130">
        <f t="shared" si="6"/>
        <v>0</v>
      </c>
      <c r="U11" s="129">
        <f t="shared" si="7"/>
        <v>0</v>
      </c>
      <c r="V11" s="130">
        <f t="shared" si="10"/>
        <v>0</v>
      </c>
      <c r="W11" s="129">
        <f t="shared" si="8"/>
        <v>0</v>
      </c>
      <c r="X11" s="130">
        <f t="shared" si="9"/>
        <v>0</v>
      </c>
      <c r="Y11" s="131"/>
    </row>
    <row r="12" spans="3:25" ht="15.75" customHeight="1">
      <c r="C12" s="106" t="s">
        <v>129</v>
      </c>
      <c r="E12" s="124">
        <v>0</v>
      </c>
      <c r="F12" s="125">
        <v>2</v>
      </c>
      <c r="G12" s="124">
        <v>0</v>
      </c>
      <c r="H12" s="125">
        <v>1</v>
      </c>
      <c r="I12" s="129">
        <f t="shared" si="1"/>
        <v>0</v>
      </c>
      <c r="J12" s="130">
        <f t="shared" si="2"/>
        <v>3</v>
      </c>
      <c r="K12" s="131"/>
      <c r="L12" s="132">
        <v>0</v>
      </c>
      <c r="M12" s="133">
        <v>0</v>
      </c>
      <c r="N12" s="124">
        <v>0</v>
      </c>
      <c r="O12" s="125">
        <v>1</v>
      </c>
      <c r="P12" s="129">
        <f t="shared" si="3"/>
        <v>0</v>
      </c>
      <c r="Q12" s="130">
        <f t="shared" si="4"/>
        <v>1</v>
      </c>
      <c r="R12" s="131"/>
      <c r="S12" s="129">
        <f t="shared" si="5"/>
        <v>0</v>
      </c>
      <c r="T12" s="130">
        <f t="shared" si="6"/>
        <v>2</v>
      </c>
      <c r="U12" s="129">
        <f t="shared" si="7"/>
        <v>0</v>
      </c>
      <c r="V12" s="130">
        <f t="shared" si="10"/>
        <v>2</v>
      </c>
      <c r="W12" s="129">
        <f t="shared" si="8"/>
        <v>0</v>
      </c>
      <c r="X12" s="130">
        <f t="shared" si="9"/>
        <v>4</v>
      </c>
      <c r="Y12" s="131"/>
    </row>
    <row r="13" spans="2:25" ht="15.75" customHeight="1" thickBot="1">
      <c r="B13" s="134"/>
      <c r="C13" s="134" t="s">
        <v>61</v>
      </c>
      <c r="D13" s="135"/>
      <c r="E13" s="136">
        <v>7</v>
      </c>
      <c r="F13" s="137">
        <v>5</v>
      </c>
      <c r="G13" s="136">
        <v>1</v>
      </c>
      <c r="H13" s="137">
        <v>0</v>
      </c>
      <c r="I13" s="138">
        <f t="shared" si="1"/>
        <v>8</v>
      </c>
      <c r="J13" s="139">
        <f t="shared" si="2"/>
        <v>5</v>
      </c>
      <c r="K13" s="135"/>
      <c r="L13" s="136">
        <v>6</v>
      </c>
      <c r="M13" s="137">
        <v>5</v>
      </c>
      <c r="N13" s="136">
        <v>2</v>
      </c>
      <c r="O13" s="137">
        <v>2</v>
      </c>
      <c r="P13" s="138">
        <f t="shared" si="3"/>
        <v>8</v>
      </c>
      <c r="Q13" s="139">
        <f t="shared" si="4"/>
        <v>7</v>
      </c>
      <c r="R13" s="135"/>
      <c r="S13" s="138">
        <f t="shared" si="5"/>
        <v>13</v>
      </c>
      <c r="T13" s="139">
        <f t="shared" si="6"/>
        <v>10</v>
      </c>
      <c r="U13" s="138">
        <f t="shared" si="7"/>
        <v>3</v>
      </c>
      <c r="V13" s="139">
        <f t="shared" si="10"/>
        <v>2</v>
      </c>
      <c r="W13" s="138">
        <f t="shared" si="8"/>
        <v>16</v>
      </c>
      <c r="X13" s="139">
        <f t="shared" si="9"/>
        <v>12</v>
      </c>
      <c r="Y13" s="131"/>
    </row>
    <row r="14" spans="2:25" ht="15.75" customHeight="1">
      <c r="B14" s="106" t="s">
        <v>130</v>
      </c>
      <c r="C14" s="106" t="s">
        <v>51</v>
      </c>
      <c r="E14" s="140">
        <v>0</v>
      </c>
      <c r="F14" s="141">
        <v>0</v>
      </c>
      <c r="G14" s="140">
        <v>0</v>
      </c>
      <c r="H14" s="141">
        <v>0</v>
      </c>
      <c r="I14" s="129">
        <f t="shared" si="1"/>
        <v>0</v>
      </c>
      <c r="J14" s="130">
        <f t="shared" si="2"/>
        <v>0</v>
      </c>
      <c r="K14" s="131"/>
      <c r="L14" s="140">
        <v>0</v>
      </c>
      <c r="M14" s="141">
        <v>0</v>
      </c>
      <c r="N14" s="140">
        <v>0</v>
      </c>
      <c r="O14" s="141">
        <v>0</v>
      </c>
      <c r="P14" s="129">
        <f t="shared" si="3"/>
        <v>0</v>
      </c>
      <c r="Q14" s="130">
        <f t="shared" si="4"/>
        <v>0</v>
      </c>
      <c r="R14" s="131"/>
      <c r="S14" s="129">
        <f t="shared" si="5"/>
        <v>0</v>
      </c>
      <c r="T14" s="130">
        <f t="shared" si="6"/>
        <v>0</v>
      </c>
      <c r="U14" s="129">
        <f t="shared" si="7"/>
        <v>0</v>
      </c>
      <c r="V14" s="130">
        <f t="shared" si="10"/>
        <v>0</v>
      </c>
      <c r="W14" s="129">
        <f t="shared" si="8"/>
        <v>0</v>
      </c>
      <c r="X14" s="130">
        <f t="shared" si="9"/>
        <v>0</v>
      </c>
      <c r="Y14" s="131"/>
    </row>
    <row r="15" spans="3:25" ht="15.75" customHeight="1">
      <c r="C15" s="106" t="s">
        <v>52</v>
      </c>
      <c r="E15" s="140">
        <v>1</v>
      </c>
      <c r="F15" s="141">
        <v>0</v>
      </c>
      <c r="G15" s="140">
        <v>1</v>
      </c>
      <c r="H15" s="141">
        <v>0</v>
      </c>
      <c r="I15" s="129">
        <f t="shared" si="1"/>
        <v>2</v>
      </c>
      <c r="J15" s="130">
        <f t="shared" si="2"/>
        <v>0</v>
      </c>
      <c r="K15" s="131"/>
      <c r="L15" s="140">
        <v>0</v>
      </c>
      <c r="M15" s="141">
        <v>0</v>
      </c>
      <c r="N15" s="140">
        <v>0</v>
      </c>
      <c r="O15" s="141">
        <v>0</v>
      </c>
      <c r="P15" s="129">
        <f t="shared" si="3"/>
        <v>0</v>
      </c>
      <c r="Q15" s="130">
        <f t="shared" si="4"/>
        <v>0</v>
      </c>
      <c r="R15" s="131"/>
      <c r="S15" s="129">
        <f t="shared" si="5"/>
        <v>1</v>
      </c>
      <c r="T15" s="130">
        <f t="shared" si="6"/>
        <v>0</v>
      </c>
      <c r="U15" s="129">
        <f t="shared" si="7"/>
        <v>1</v>
      </c>
      <c r="V15" s="130">
        <f t="shared" si="10"/>
        <v>0</v>
      </c>
      <c r="W15" s="129">
        <f t="shared" si="8"/>
        <v>2</v>
      </c>
      <c r="X15" s="130">
        <f t="shared" si="9"/>
        <v>0</v>
      </c>
      <c r="Y15" s="131"/>
    </row>
    <row r="16" spans="3:25" ht="15.75" customHeight="1">
      <c r="C16" s="106" t="s">
        <v>53</v>
      </c>
      <c r="E16" s="140">
        <v>43</v>
      </c>
      <c r="F16" s="141">
        <v>40</v>
      </c>
      <c r="G16" s="140">
        <v>4</v>
      </c>
      <c r="H16" s="141">
        <v>1</v>
      </c>
      <c r="I16" s="129">
        <f t="shared" si="1"/>
        <v>47</v>
      </c>
      <c r="J16" s="130">
        <f t="shared" si="2"/>
        <v>41</v>
      </c>
      <c r="K16" s="131"/>
      <c r="L16" s="140">
        <v>3</v>
      </c>
      <c r="M16" s="141">
        <v>4</v>
      </c>
      <c r="N16" s="140">
        <v>2</v>
      </c>
      <c r="O16" s="141">
        <v>3</v>
      </c>
      <c r="P16" s="129">
        <f t="shared" si="3"/>
        <v>5</v>
      </c>
      <c r="Q16" s="130">
        <f t="shared" si="4"/>
        <v>7</v>
      </c>
      <c r="R16" s="131"/>
      <c r="S16" s="129">
        <f t="shared" si="5"/>
        <v>46</v>
      </c>
      <c r="T16" s="130">
        <f t="shared" si="6"/>
        <v>44</v>
      </c>
      <c r="U16" s="129">
        <f t="shared" si="7"/>
        <v>6</v>
      </c>
      <c r="V16" s="130">
        <f t="shared" si="10"/>
        <v>4</v>
      </c>
      <c r="W16" s="129">
        <f t="shared" si="8"/>
        <v>52</v>
      </c>
      <c r="X16" s="130">
        <f t="shared" si="9"/>
        <v>48</v>
      </c>
      <c r="Y16" s="131"/>
    </row>
    <row r="17" spans="3:25" ht="15.75" customHeight="1">
      <c r="C17" s="106" t="s">
        <v>54</v>
      </c>
      <c r="E17" s="140">
        <v>35</v>
      </c>
      <c r="F17" s="141">
        <v>34</v>
      </c>
      <c r="G17" s="140">
        <v>3</v>
      </c>
      <c r="H17" s="141">
        <v>3</v>
      </c>
      <c r="I17" s="129">
        <f t="shared" si="1"/>
        <v>38</v>
      </c>
      <c r="J17" s="130">
        <f t="shared" si="2"/>
        <v>37</v>
      </c>
      <c r="K17" s="131"/>
      <c r="L17" s="140">
        <v>8</v>
      </c>
      <c r="M17" s="141">
        <v>8</v>
      </c>
      <c r="N17" s="140">
        <v>5</v>
      </c>
      <c r="O17" s="141">
        <v>2</v>
      </c>
      <c r="P17" s="129">
        <f t="shared" si="3"/>
        <v>13</v>
      </c>
      <c r="Q17" s="130">
        <f t="shared" si="4"/>
        <v>10</v>
      </c>
      <c r="R17" s="131"/>
      <c r="S17" s="129">
        <f t="shared" si="5"/>
        <v>43</v>
      </c>
      <c r="T17" s="130">
        <f t="shared" si="6"/>
        <v>42</v>
      </c>
      <c r="U17" s="129">
        <f t="shared" si="7"/>
        <v>8</v>
      </c>
      <c r="V17" s="130">
        <f t="shared" si="10"/>
        <v>5</v>
      </c>
      <c r="W17" s="129">
        <f t="shared" si="8"/>
        <v>51</v>
      </c>
      <c r="X17" s="130">
        <f t="shared" si="9"/>
        <v>47</v>
      </c>
      <c r="Y17" s="131"/>
    </row>
    <row r="18" spans="3:25" ht="15.75" customHeight="1">
      <c r="C18" s="106" t="s">
        <v>55</v>
      </c>
      <c r="E18" s="140">
        <v>12</v>
      </c>
      <c r="F18" s="141">
        <v>13</v>
      </c>
      <c r="G18" s="140">
        <v>2</v>
      </c>
      <c r="H18" s="141">
        <v>2</v>
      </c>
      <c r="I18" s="129">
        <f t="shared" si="1"/>
        <v>14</v>
      </c>
      <c r="J18" s="130">
        <f t="shared" si="2"/>
        <v>15</v>
      </c>
      <c r="K18" s="131"/>
      <c r="L18" s="140">
        <v>3</v>
      </c>
      <c r="M18" s="141">
        <v>1</v>
      </c>
      <c r="N18" s="140">
        <v>1</v>
      </c>
      <c r="O18" s="141">
        <v>0</v>
      </c>
      <c r="P18" s="129">
        <f t="shared" si="3"/>
        <v>4</v>
      </c>
      <c r="Q18" s="130">
        <f t="shared" si="4"/>
        <v>1</v>
      </c>
      <c r="R18" s="131"/>
      <c r="S18" s="129">
        <f t="shared" si="5"/>
        <v>15</v>
      </c>
      <c r="T18" s="130">
        <f t="shared" si="6"/>
        <v>14</v>
      </c>
      <c r="U18" s="129">
        <f t="shared" si="7"/>
        <v>3</v>
      </c>
      <c r="V18" s="130">
        <f t="shared" si="10"/>
        <v>2</v>
      </c>
      <c r="W18" s="129">
        <f t="shared" si="8"/>
        <v>18</v>
      </c>
      <c r="X18" s="130">
        <f t="shared" si="9"/>
        <v>16</v>
      </c>
      <c r="Y18" s="131"/>
    </row>
    <row r="19" spans="3:25" ht="15.75" customHeight="1">
      <c r="C19" s="106" t="s">
        <v>56</v>
      </c>
      <c r="E19" s="140">
        <v>20</v>
      </c>
      <c r="F19" s="141">
        <v>16</v>
      </c>
      <c r="G19" s="140">
        <v>1</v>
      </c>
      <c r="H19" s="141">
        <v>2</v>
      </c>
      <c r="I19" s="129">
        <f t="shared" si="1"/>
        <v>21</v>
      </c>
      <c r="J19" s="130">
        <f t="shared" si="2"/>
        <v>18</v>
      </c>
      <c r="K19" s="131"/>
      <c r="L19" s="140">
        <v>0</v>
      </c>
      <c r="M19" s="141">
        <v>0</v>
      </c>
      <c r="N19" s="140">
        <v>0</v>
      </c>
      <c r="O19" s="141">
        <v>0</v>
      </c>
      <c r="P19" s="129">
        <f t="shared" si="3"/>
        <v>0</v>
      </c>
      <c r="Q19" s="130">
        <f t="shared" si="4"/>
        <v>0</v>
      </c>
      <c r="R19" s="131"/>
      <c r="S19" s="129">
        <f t="shared" si="5"/>
        <v>20</v>
      </c>
      <c r="T19" s="130">
        <f t="shared" si="6"/>
        <v>16</v>
      </c>
      <c r="U19" s="129">
        <f t="shared" si="7"/>
        <v>1</v>
      </c>
      <c r="V19" s="130">
        <f t="shared" si="10"/>
        <v>2</v>
      </c>
      <c r="W19" s="129">
        <f t="shared" si="8"/>
        <v>21</v>
      </c>
      <c r="X19" s="130">
        <f t="shared" si="9"/>
        <v>18</v>
      </c>
      <c r="Y19" s="131"/>
    </row>
    <row r="20" spans="2:25" ht="15.75" customHeight="1" thickBot="1">
      <c r="B20" s="134"/>
      <c r="C20" s="134" t="s">
        <v>61</v>
      </c>
      <c r="D20" s="135"/>
      <c r="E20" s="136">
        <v>0</v>
      </c>
      <c r="F20" s="137">
        <v>0</v>
      </c>
      <c r="G20" s="136">
        <v>0</v>
      </c>
      <c r="H20" s="137">
        <v>0</v>
      </c>
      <c r="I20" s="138">
        <f t="shared" si="1"/>
        <v>0</v>
      </c>
      <c r="J20" s="139">
        <f t="shared" si="2"/>
        <v>0</v>
      </c>
      <c r="K20" s="135"/>
      <c r="L20" s="136">
        <v>0</v>
      </c>
      <c r="M20" s="137">
        <v>0</v>
      </c>
      <c r="N20" s="136">
        <v>0</v>
      </c>
      <c r="O20" s="137">
        <v>0</v>
      </c>
      <c r="P20" s="138">
        <f t="shared" si="3"/>
        <v>0</v>
      </c>
      <c r="Q20" s="139">
        <f t="shared" si="4"/>
        <v>0</v>
      </c>
      <c r="R20" s="135"/>
      <c r="S20" s="138">
        <f t="shared" si="5"/>
        <v>0</v>
      </c>
      <c r="T20" s="139">
        <f t="shared" si="6"/>
        <v>0</v>
      </c>
      <c r="U20" s="138">
        <f t="shared" si="7"/>
        <v>0</v>
      </c>
      <c r="V20" s="139">
        <f t="shared" si="10"/>
        <v>0</v>
      </c>
      <c r="W20" s="138">
        <f t="shared" si="8"/>
        <v>0</v>
      </c>
      <c r="X20" s="139">
        <f t="shared" si="9"/>
        <v>0</v>
      </c>
      <c r="Y20" s="131"/>
    </row>
    <row r="21" spans="2:25" ht="15.75" customHeight="1">
      <c r="B21" s="106" t="s">
        <v>131</v>
      </c>
      <c r="C21" s="106" t="s">
        <v>59</v>
      </c>
      <c r="E21" s="140">
        <v>100</v>
      </c>
      <c r="F21" s="141">
        <v>85</v>
      </c>
      <c r="G21" s="140">
        <v>9</v>
      </c>
      <c r="H21" s="141">
        <v>5</v>
      </c>
      <c r="I21" s="129">
        <f t="shared" si="1"/>
        <v>109</v>
      </c>
      <c r="J21" s="130">
        <f t="shared" si="2"/>
        <v>90</v>
      </c>
      <c r="K21" s="131"/>
      <c r="L21" s="140">
        <v>6</v>
      </c>
      <c r="M21" s="141">
        <v>8</v>
      </c>
      <c r="N21" s="140">
        <v>1</v>
      </c>
      <c r="O21" s="141">
        <v>0</v>
      </c>
      <c r="P21" s="129">
        <f t="shared" si="3"/>
        <v>7</v>
      </c>
      <c r="Q21" s="130">
        <f t="shared" si="4"/>
        <v>8</v>
      </c>
      <c r="R21" s="131"/>
      <c r="S21" s="129">
        <f t="shared" si="5"/>
        <v>106</v>
      </c>
      <c r="T21" s="130">
        <f t="shared" si="6"/>
        <v>93</v>
      </c>
      <c r="U21" s="129">
        <f t="shared" si="7"/>
        <v>10</v>
      </c>
      <c r="V21" s="130">
        <f t="shared" si="10"/>
        <v>5</v>
      </c>
      <c r="W21" s="129">
        <f t="shared" si="8"/>
        <v>116</v>
      </c>
      <c r="X21" s="130">
        <f t="shared" si="9"/>
        <v>98</v>
      </c>
      <c r="Y21" s="131"/>
    </row>
    <row r="22" spans="3:25" ht="15.75" customHeight="1">
      <c r="C22" s="106" t="s">
        <v>60</v>
      </c>
      <c r="E22" s="140">
        <v>7</v>
      </c>
      <c r="F22" s="141">
        <v>5</v>
      </c>
      <c r="G22" s="140">
        <v>2</v>
      </c>
      <c r="H22" s="141">
        <v>3</v>
      </c>
      <c r="I22" s="129">
        <f t="shared" si="1"/>
        <v>9</v>
      </c>
      <c r="J22" s="130">
        <f t="shared" si="2"/>
        <v>8</v>
      </c>
      <c r="K22" s="131"/>
      <c r="L22" s="140">
        <v>4</v>
      </c>
      <c r="M22" s="141">
        <v>1</v>
      </c>
      <c r="N22" s="140">
        <v>5</v>
      </c>
      <c r="O22" s="141">
        <v>2</v>
      </c>
      <c r="P22" s="129">
        <f t="shared" si="3"/>
        <v>9</v>
      </c>
      <c r="Q22" s="130">
        <f t="shared" si="4"/>
        <v>3</v>
      </c>
      <c r="R22" s="131"/>
      <c r="S22" s="129">
        <f t="shared" si="5"/>
        <v>11</v>
      </c>
      <c r="T22" s="130">
        <f t="shared" si="6"/>
        <v>6</v>
      </c>
      <c r="U22" s="129">
        <f t="shared" si="7"/>
        <v>7</v>
      </c>
      <c r="V22" s="130">
        <f t="shared" si="10"/>
        <v>5</v>
      </c>
      <c r="W22" s="129">
        <f t="shared" si="8"/>
        <v>18</v>
      </c>
      <c r="X22" s="130">
        <f t="shared" si="9"/>
        <v>11</v>
      </c>
      <c r="Y22" s="131"/>
    </row>
    <row r="23" spans="1:25" ht="15.75" customHeight="1" thickBot="1">
      <c r="A23" s="142"/>
      <c r="B23" s="142"/>
      <c r="C23" s="142" t="s">
        <v>61</v>
      </c>
      <c r="D23" s="143"/>
      <c r="E23" s="144">
        <v>4</v>
      </c>
      <c r="F23" s="145">
        <v>13</v>
      </c>
      <c r="G23" s="132">
        <v>0</v>
      </c>
      <c r="H23" s="133">
        <v>0</v>
      </c>
      <c r="I23" s="129">
        <f t="shared" si="1"/>
        <v>4</v>
      </c>
      <c r="J23" s="130">
        <f t="shared" si="2"/>
        <v>13</v>
      </c>
      <c r="K23" s="131"/>
      <c r="L23" s="132">
        <v>4</v>
      </c>
      <c r="M23" s="133">
        <v>4</v>
      </c>
      <c r="N23" s="132">
        <v>2</v>
      </c>
      <c r="O23" s="133">
        <v>3</v>
      </c>
      <c r="P23" s="129">
        <f t="shared" si="3"/>
        <v>6</v>
      </c>
      <c r="Q23" s="130">
        <f t="shared" si="4"/>
        <v>7</v>
      </c>
      <c r="R23" s="131"/>
      <c r="S23" s="129">
        <f t="shared" si="5"/>
        <v>8</v>
      </c>
      <c r="T23" s="130">
        <f t="shared" si="6"/>
        <v>17</v>
      </c>
      <c r="U23" s="129">
        <f t="shared" si="7"/>
        <v>2</v>
      </c>
      <c r="V23" s="130">
        <f t="shared" si="10"/>
        <v>3</v>
      </c>
      <c r="W23" s="129">
        <f t="shared" si="8"/>
        <v>10</v>
      </c>
      <c r="X23" s="130">
        <f t="shared" si="9"/>
        <v>20</v>
      </c>
      <c r="Y23" s="131"/>
    </row>
    <row r="24" spans="1:25" s="117" customFormat="1" ht="18" customHeight="1" thickBot="1" thickTop="1">
      <c r="A24" s="118" t="s">
        <v>132</v>
      </c>
      <c r="B24" s="119" t="s">
        <v>119</v>
      </c>
      <c r="C24" s="120"/>
      <c r="D24" s="121"/>
      <c r="E24" s="122">
        <f>SUM(E25:E30)</f>
        <v>60</v>
      </c>
      <c r="F24" s="146">
        <f>SUM(F25:F30)</f>
        <v>42</v>
      </c>
      <c r="G24" s="122">
        <f aca="true" t="shared" si="11" ref="G24:X24">SUM(G25:G30)</f>
        <v>5</v>
      </c>
      <c r="H24" s="146">
        <f t="shared" si="11"/>
        <v>3</v>
      </c>
      <c r="I24" s="122">
        <f t="shared" si="11"/>
        <v>65</v>
      </c>
      <c r="J24" s="123">
        <f t="shared" si="11"/>
        <v>45</v>
      </c>
      <c r="K24" s="122"/>
      <c r="L24" s="122">
        <f t="shared" si="11"/>
        <v>17</v>
      </c>
      <c r="M24" s="146">
        <f t="shared" si="11"/>
        <v>12</v>
      </c>
      <c r="N24" s="122">
        <f t="shared" si="11"/>
        <v>10</v>
      </c>
      <c r="O24" s="146">
        <f t="shared" si="11"/>
        <v>6</v>
      </c>
      <c r="P24" s="122">
        <f t="shared" si="11"/>
        <v>27</v>
      </c>
      <c r="Q24" s="123">
        <f t="shared" si="11"/>
        <v>18</v>
      </c>
      <c r="R24" s="122"/>
      <c r="S24" s="122">
        <f t="shared" si="11"/>
        <v>77</v>
      </c>
      <c r="T24" s="123">
        <f t="shared" si="11"/>
        <v>54</v>
      </c>
      <c r="U24" s="122">
        <f t="shared" si="11"/>
        <v>15</v>
      </c>
      <c r="V24" s="123">
        <f t="shared" si="11"/>
        <v>9</v>
      </c>
      <c r="W24" s="122">
        <f t="shared" si="11"/>
        <v>92</v>
      </c>
      <c r="X24" s="123">
        <f t="shared" si="11"/>
        <v>63</v>
      </c>
      <c r="Y24" s="147"/>
    </row>
    <row r="25" spans="2:25" ht="15.75" customHeight="1">
      <c r="B25" s="106" t="s">
        <v>127</v>
      </c>
      <c r="C25" s="106" t="s">
        <v>57</v>
      </c>
      <c r="E25" s="124">
        <v>25</v>
      </c>
      <c r="F25" s="125">
        <v>20</v>
      </c>
      <c r="G25" s="124">
        <v>3</v>
      </c>
      <c r="H25" s="125">
        <v>1</v>
      </c>
      <c r="I25" s="129">
        <f t="shared" si="1"/>
        <v>28</v>
      </c>
      <c r="J25" s="130">
        <f t="shared" si="2"/>
        <v>21</v>
      </c>
      <c r="K25" s="131"/>
      <c r="L25" s="132">
        <v>4</v>
      </c>
      <c r="M25" s="133">
        <v>2</v>
      </c>
      <c r="N25" s="124">
        <v>5</v>
      </c>
      <c r="O25" s="125">
        <v>4</v>
      </c>
      <c r="P25" s="129">
        <f t="shared" si="3"/>
        <v>9</v>
      </c>
      <c r="Q25" s="130">
        <f t="shared" si="4"/>
        <v>6</v>
      </c>
      <c r="R25" s="131"/>
      <c r="S25" s="129">
        <f t="shared" si="5"/>
        <v>29</v>
      </c>
      <c r="T25" s="130">
        <f t="shared" si="6"/>
        <v>22</v>
      </c>
      <c r="U25" s="129">
        <f t="shared" si="7"/>
        <v>8</v>
      </c>
      <c r="V25" s="130">
        <f>H25+O25</f>
        <v>5</v>
      </c>
      <c r="W25" s="129">
        <f t="shared" si="8"/>
        <v>37</v>
      </c>
      <c r="X25" s="130">
        <f t="shared" si="9"/>
        <v>27</v>
      </c>
      <c r="Y25" s="131"/>
    </row>
    <row r="26" spans="3:25" ht="15.75" customHeight="1">
      <c r="C26" s="106" t="s">
        <v>128</v>
      </c>
      <c r="E26" s="124">
        <v>21</v>
      </c>
      <c r="F26" s="125">
        <v>18</v>
      </c>
      <c r="G26" s="124">
        <v>0</v>
      </c>
      <c r="H26" s="125">
        <v>0</v>
      </c>
      <c r="I26" s="129">
        <f t="shared" si="1"/>
        <v>21</v>
      </c>
      <c r="J26" s="130">
        <f t="shared" si="2"/>
        <v>18</v>
      </c>
      <c r="K26" s="131"/>
      <c r="L26" s="132">
        <v>3</v>
      </c>
      <c r="M26" s="133">
        <v>1</v>
      </c>
      <c r="N26" s="124">
        <v>0</v>
      </c>
      <c r="O26" s="125">
        <v>0</v>
      </c>
      <c r="P26" s="129">
        <f t="shared" si="3"/>
        <v>3</v>
      </c>
      <c r="Q26" s="130">
        <f t="shared" si="4"/>
        <v>1</v>
      </c>
      <c r="R26" s="131"/>
      <c r="S26" s="129">
        <f t="shared" si="5"/>
        <v>24</v>
      </c>
      <c r="T26" s="130">
        <f t="shared" si="6"/>
        <v>19</v>
      </c>
      <c r="U26" s="129">
        <f t="shared" si="7"/>
        <v>0</v>
      </c>
      <c r="V26" s="130">
        <f aca="true" t="shared" si="12" ref="V26:V40">H26+O26</f>
        <v>0</v>
      </c>
      <c r="W26" s="129">
        <f t="shared" si="8"/>
        <v>24</v>
      </c>
      <c r="X26" s="130">
        <f t="shared" si="9"/>
        <v>19</v>
      </c>
      <c r="Y26" s="131"/>
    </row>
    <row r="27" spans="3:25" ht="15.75" customHeight="1">
      <c r="C27" s="106" t="s">
        <v>63</v>
      </c>
      <c r="E27" s="124">
        <v>0</v>
      </c>
      <c r="F27" s="125">
        <v>0</v>
      </c>
      <c r="G27" s="124">
        <v>0</v>
      </c>
      <c r="H27" s="125">
        <v>0</v>
      </c>
      <c r="I27" s="129">
        <f t="shared" si="1"/>
        <v>0</v>
      </c>
      <c r="J27" s="130">
        <f t="shared" si="2"/>
        <v>0</v>
      </c>
      <c r="K27" s="131"/>
      <c r="L27" s="132">
        <v>0</v>
      </c>
      <c r="M27" s="133">
        <v>0</v>
      </c>
      <c r="N27" s="124">
        <v>0</v>
      </c>
      <c r="O27" s="125">
        <v>0</v>
      </c>
      <c r="P27" s="129">
        <f t="shared" si="3"/>
        <v>0</v>
      </c>
      <c r="Q27" s="130">
        <f t="shared" si="4"/>
        <v>0</v>
      </c>
      <c r="R27" s="131"/>
      <c r="S27" s="129">
        <f t="shared" si="5"/>
        <v>0</v>
      </c>
      <c r="T27" s="130">
        <f t="shared" si="6"/>
        <v>0</v>
      </c>
      <c r="U27" s="129">
        <f t="shared" si="7"/>
        <v>0</v>
      </c>
      <c r="V27" s="130">
        <f t="shared" si="12"/>
        <v>0</v>
      </c>
      <c r="W27" s="129">
        <f t="shared" si="8"/>
        <v>0</v>
      </c>
      <c r="X27" s="130">
        <f t="shared" si="9"/>
        <v>0</v>
      </c>
      <c r="Y27" s="131"/>
    </row>
    <row r="28" spans="3:25" ht="15.75" customHeight="1">
      <c r="C28" s="106" t="s">
        <v>64</v>
      </c>
      <c r="E28" s="124">
        <v>0</v>
      </c>
      <c r="F28" s="125">
        <v>0</v>
      </c>
      <c r="G28" s="124">
        <v>0</v>
      </c>
      <c r="H28" s="125">
        <v>0</v>
      </c>
      <c r="I28" s="129">
        <f t="shared" si="1"/>
        <v>0</v>
      </c>
      <c r="J28" s="130">
        <f t="shared" si="2"/>
        <v>0</v>
      </c>
      <c r="K28" s="131"/>
      <c r="L28" s="132">
        <v>0</v>
      </c>
      <c r="M28" s="133">
        <v>0</v>
      </c>
      <c r="N28" s="124">
        <v>1</v>
      </c>
      <c r="O28" s="125">
        <v>0</v>
      </c>
      <c r="P28" s="129">
        <f t="shared" si="3"/>
        <v>1</v>
      </c>
      <c r="Q28" s="130">
        <f t="shared" si="4"/>
        <v>0</v>
      </c>
      <c r="R28" s="131"/>
      <c r="S28" s="129">
        <f t="shared" si="5"/>
        <v>0</v>
      </c>
      <c r="T28" s="130">
        <f t="shared" si="6"/>
        <v>0</v>
      </c>
      <c r="U28" s="129">
        <f t="shared" si="7"/>
        <v>1</v>
      </c>
      <c r="V28" s="130">
        <f t="shared" si="12"/>
        <v>0</v>
      </c>
      <c r="W28" s="129">
        <f t="shared" si="8"/>
        <v>1</v>
      </c>
      <c r="X28" s="130">
        <f t="shared" si="9"/>
        <v>0</v>
      </c>
      <c r="Y28" s="131"/>
    </row>
    <row r="29" spans="3:25" ht="15.75" customHeight="1">
      <c r="C29" s="106" t="s">
        <v>129</v>
      </c>
      <c r="E29" s="124">
        <v>2</v>
      </c>
      <c r="F29" s="125">
        <v>0</v>
      </c>
      <c r="G29" s="124">
        <v>0</v>
      </c>
      <c r="H29" s="125">
        <v>1</v>
      </c>
      <c r="I29" s="129">
        <f t="shared" si="1"/>
        <v>2</v>
      </c>
      <c r="J29" s="130">
        <f t="shared" si="2"/>
        <v>1</v>
      </c>
      <c r="K29" s="131"/>
      <c r="L29" s="132">
        <v>2</v>
      </c>
      <c r="M29" s="133">
        <v>0</v>
      </c>
      <c r="N29" s="124">
        <v>0</v>
      </c>
      <c r="O29" s="125">
        <v>0</v>
      </c>
      <c r="P29" s="129">
        <f t="shared" si="3"/>
        <v>2</v>
      </c>
      <c r="Q29" s="130">
        <f t="shared" si="4"/>
        <v>0</v>
      </c>
      <c r="R29" s="131"/>
      <c r="S29" s="129">
        <f t="shared" si="5"/>
        <v>4</v>
      </c>
      <c r="T29" s="130">
        <f t="shared" si="6"/>
        <v>0</v>
      </c>
      <c r="U29" s="129">
        <f t="shared" si="7"/>
        <v>0</v>
      </c>
      <c r="V29" s="130">
        <f t="shared" si="12"/>
        <v>1</v>
      </c>
      <c r="W29" s="129">
        <f t="shared" si="8"/>
        <v>4</v>
      </c>
      <c r="X29" s="130">
        <f t="shared" si="9"/>
        <v>1</v>
      </c>
      <c r="Y29" s="131"/>
    </row>
    <row r="30" spans="2:25" ht="15.75" customHeight="1" thickBot="1">
      <c r="B30" s="134"/>
      <c r="C30" s="134" t="s">
        <v>61</v>
      </c>
      <c r="D30" s="135"/>
      <c r="E30" s="136">
        <v>12</v>
      </c>
      <c r="F30" s="137">
        <v>4</v>
      </c>
      <c r="G30" s="136">
        <v>2</v>
      </c>
      <c r="H30" s="137">
        <v>1</v>
      </c>
      <c r="I30" s="138">
        <f t="shared" si="1"/>
        <v>14</v>
      </c>
      <c r="J30" s="139">
        <f t="shared" si="2"/>
        <v>5</v>
      </c>
      <c r="K30" s="135"/>
      <c r="L30" s="136">
        <v>8</v>
      </c>
      <c r="M30" s="137">
        <v>9</v>
      </c>
      <c r="N30" s="136">
        <v>4</v>
      </c>
      <c r="O30" s="137">
        <v>2</v>
      </c>
      <c r="P30" s="138">
        <f t="shared" si="3"/>
        <v>12</v>
      </c>
      <c r="Q30" s="139">
        <f t="shared" si="4"/>
        <v>11</v>
      </c>
      <c r="R30" s="135"/>
      <c r="S30" s="138">
        <f t="shared" si="5"/>
        <v>20</v>
      </c>
      <c r="T30" s="139">
        <f t="shared" si="6"/>
        <v>13</v>
      </c>
      <c r="U30" s="138">
        <f t="shared" si="7"/>
        <v>6</v>
      </c>
      <c r="V30" s="139">
        <f t="shared" si="12"/>
        <v>3</v>
      </c>
      <c r="W30" s="138">
        <f t="shared" si="8"/>
        <v>26</v>
      </c>
      <c r="X30" s="139">
        <f t="shared" si="9"/>
        <v>16</v>
      </c>
      <c r="Y30" s="131"/>
    </row>
    <row r="31" spans="2:25" ht="15.75" customHeight="1">
      <c r="B31" s="106" t="s">
        <v>130</v>
      </c>
      <c r="C31" s="106" t="s">
        <v>51</v>
      </c>
      <c r="E31" s="140">
        <v>0</v>
      </c>
      <c r="F31" s="141">
        <v>0</v>
      </c>
      <c r="G31" s="140">
        <v>0</v>
      </c>
      <c r="H31" s="141">
        <v>0</v>
      </c>
      <c r="I31" s="129">
        <f t="shared" si="1"/>
        <v>0</v>
      </c>
      <c r="J31" s="130">
        <f t="shared" si="2"/>
        <v>0</v>
      </c>
      <c r="K31" s="131"/>
      <c r="L31" s="140">
        <v>0</v>
      </c>
      <c r="M31" s="141">
        <v>0</v>
      </c>
      <c r="N31" s="140">
        <v>1</v>
      </c>
      <c r="O31" s="141">
        <v>0</v>
      </c>
      <c r="P31" s="129">
        <f t="shared" si="3"/>
        <v>1</v>
      </c>
      <c r="Q31" s="130">
        <f t="shared" si="4"/>
        <v>0</v>
      </c>
      <c r="R31" s="131"/>
      <c r="S31" s="129">
        <f t="shared" si="5"/>
        <v>0</v>
      </c>
      <c r="T31" s="130">
        <f t="shared" si="6"/>
        <v>0</v>
      </c>
      <c r="U31" s="129">
        <f t="shared" si="7"/>
        <v>1</v>
      </c>
      <c r="V31" s="130">
        <f t="shared" si="12"/>
        <v>0</v>
      </c>
      <c r="W31" s="129">
        <f t="shared" si="8"/>
        <v>1</v>
      </c>
      <c r="X31" s="130">
        <f t="shared" si="9"/>
        <v>0</v>
      </c>
      <c r="Y31" s="131"/>
    </row>
    <row r="32" spans="3:25" ht="15.75" customHeight="1">
      <c r="C32" s="106" t="s">
        <v>52</v>
      </c>
      <c r="E32" s="140">
        <v>0</v>
      </c>
      <c r="F32" s="141">
        <v>0</v>
      </c>
      <c r="G32" s="140">
        <v>0</v>
      </c>
      <c r="H32" s="141">
        <v>0</v>
      </c>
      <c r="I32" s="129">
        <f t="shared" si="1"/>
        <v>0</v>
      </c>
      <c r="J32" s="130">
        <f t="shared" si="2"/>
        <v>0</v>
      </c>
      <c r="K32" s="131"/>
      <c r="L32" s="140">
        <v>0</v>
      </c>
      <c r="M32" s="141">
        <v>0</v>
      </c>
      <c r="N32" s="140">
        <v>0</v>
      </c>
      <c r="O32" s="141">
        <v>0</v>
      </c>
      <c r="P32" s="129">
        <f t="shared" si="3"/>
        <v>0</v>
      </c>
      <c r="Q32" s="130">
        <f t="shared" si="4"/>
        <v>0</v>
      </c>
      <c r="R32" s="131"/>
      <c r="S32" s="129">
        <f t="shared" si="5"/>
        <v>0</v>
      </c>
      <c r="T32" s="130">
        <f t="shared" si="6"/>
        <v>0</v>
      </c>
      <c r="U32" s="129">
        <f t="shared" si="7"/>
        <v>0</v>
      </c>
      <c r="V32" s="130">
        <f t="shared" si="12"/>
        <v>0</v>
      </c>
      <c r="W32" s="129">
        <f t="shared" si="8"/>
        <v>0</v>
      </c>
      <c r="X32" s="130">
        <f t="shared" si="9"/>
        <v>0</v>
      </c>
      <c r="Y32" s="131"/>
    </row>
    <row r="33" spans="3:25" ht="15.75" customHeight="1">
      <c r="C33" s="106" t="s">
        <v>53</v>
      </c>
      <c r="E33" s="124">
        <v>6</v>
      </c>
      <c r="F33" s="125">
        <v>3</v>
      </c>
      <c r="G33" s="124">
        <v>0</v>
      </c>
      <c r="H33" s="125">
        <v>0</v>
      </c>
      <c r="I33" s="129">
        <f t="shared" si="1"/>
        <v>6</v>
      </c>
      <c r="J33" s="130">
        <f t="shared" si="2"/>
        <v>3</v>
      </c>
      <c r="K33" s="131"/>
      <c r="L33" s="132">
        <v>3</v>
      </c>
      <c r="M33" s="133">
        <v>2</v>
      </c>
      <c r="N33" s="124">
        <v>6</v>
      </c>
      <c r="O33" s="125">
        <v>1</v>
      </c>
      <c r="P33" s="129">
        <f t="shared" si="3"/>
        <v>9</v>
      </c>
      <c r="Q33" s="130">
        <f t="shared" si="4"/>
        <v>3</v>
      </c>
      <c r="R33" s="131"/>
      <c r="S33" s="129">
        <f t="shared" si="5"/>
        <v>9</v>
      </c>
      <c r="T33" s="130">
        <f t="shared" si="6"/>
        <v>5</v>
      </c>
      <c r="U33" s="129">
        <f t="shared" si="7"/>
        <v>6</v>
      </c>
      <c r="V33" s="130">
        <f t="shared" si="12"/>
        <v>1</v>
      </c>
      <c r="W33" s="129">
        <f t="shared" si="8"/>
        <v>15</v>
      </c>
      <c r="X33" s="130">
        <f t="shared" si="9"/>
        <v>6</v>
      </c>
      <c r="Y33" s="131"/>
    </row>
    <row r="34" spans="3:25" ht="15.75" customHeight="1">
      <c r="C34" s="106" t="s">
        <v>54</v>
      </c>
      <c r="E34" s="124">
        <v>21</v>
      </c>
      <c r="F34" s="125">
        <v>10</v>
      </c>
      <c r="G34" s="124">
        <v>2</v>
      </c>
      <c r="H34" s="125">
        <v>1</v>
      </c>
      <c r="I34" s="129">
        <f t="shared" si="1"/>
        <v>23</v>
      </c>
      <c r="J34" s="130">
        <f t="shared" si="2"/>
        <v>11</v>
      </c>
      <c r="K34" s="131"/>
      <c r="L34" s="132">
        <v>8</v>
      </c>
      <c r="M34" s="133">
        <v>4</v>
      </c>
      <c r="N34" s="124">
        <v>3</v>
      </c>
      <c r="O34" s="125">
        <v>5</v>
      </c>
      <c r="P34" s="129">
        <f t="shared" si="3"/>
        <v>11</v>
      </c>
      <c r="Q34" s="130">
        <f t="shared" si="4"/>
        <v>9</v>
      </c>
      <c r="R34" s="131"/>
      <c r="S34" s="129">
        <f t="shared" si="5"/>
        <v>29</v>
      </c>
      <c r="T34" s="130">
        <f t="shared" si="6"/>
        <v>14</v>
      </c>
      <c r="U34" s="129">
        <f t="shared" si="7"/>
        <v>5</v>
      </c>
      <c r="V34" s="130">
        <f t="shared" si="12"/>
        <v>6</v>
      </c>
      <c r="W34" s="129">
        <f t="shared" si="8"/>
        <v>34</v>
      </c>
      <c r="X34" s="130">
        <f t="shared" si="9"/>
        <v>20</v>
      </c>
      <c r="Y34" s="131"/>
    </row>
    <row r="35" spans="3:25" ht="15.75" customHeight="1">
      <c r="C35" s="106" t="s">
        <v>55</v>
      </c>
      <c r="E35" s="124">
        <v>13</v>
      </c>
      <c r="F35" s="125">
        <v>15</v>
      </c>
      <c r="G35" s="124">
        <v>1</v>
      </c>
      <c r="H35" s="125">
        <v>2</v>
      </c>
      <c r="I35" s="129">
        <f t="shared" si="1"/>
        <v>14</v>
      </c>
      <c r="J35" s="130">
        <f t="shared" si="2"/>
        <v>17</v>
      </c>
      <c r="K35" s="131"/>
      <c r="L35" s="132">
        <v>2</v>
      </c>
      <c r="M35" s="133">
        <v>5</v>
      </c>
      <c r="N35" s="124">
        <v>0</v>
      </c>
      <c r="O35" s="125">
        <v>0</v>
      </c>
      <c r="P35" s="129">
        <f t="shared" si="3"/>
        <v>2</v>
      </c>
      <c r="Q35" s="130">
        <f t="shared" si="4"/>
        <v>5</v>
      </c>
      <c r="R35" s="131"/>
      <c r="S35" s="129">
        <f t="shared" si="5"/>
        <v>15</v>
      </c>
      <c r="T35" s="130">
        <f t="shared" si="6"/>
        <v>20</v>
      </c>
      <c r="U35" s="129">
        <f t="shared" si="7"/>
        <v>1</v>
      </c>
      <c r="V35" s="130">
        <f t="shared" si="12"/>
        <v>2</v>
      </c>
      <c r="W35" s="129">
        <f t="shared" si="8"/>
        <v>16</v>
      </c>
      <c r="X35" s="130">
        <f t="shared" si="9"/>
        <v>22</v>
      </c>
      <c r="Y35" s="131"/>
    </row>
    <row r="36" spans="3:25" ht="15.75" customHeight="1">
      <c r="C36" s="106" t="s">
        <v>56</v>
      </c>
      <c r="E36" s="124">
        <v>20</v>
      </c>
      <c r="F36" s="125">
        <v>14</v>
      </c>
      <c r="G36" s="124">
        <v>2</v>
      </c>
      <c r="H36" s="125">
        <v>0</v>
      </c>
      <c r="I36" s="129">
        <f t="shared" si="1"/>
        <v>22</v>
      </c>
      <c r="J36" s="130">
        <f t="shared" si="2"/>
        <v>14</v>
      </c>
      <c r="K36" s="131"/>
      <c r="L36" s="132">
        <v>4</v>
      </c>
      <c r="M36" s="133">
        <v>1</v>
      </c>
      <c r="N36" s="124">
        <v>0</v>
      </c>
      <c r="O36" s="125">
        <v>0</v>
      </c>
      <c r="P36" s="129">
        <f t="shared" si="3"/>
        <v>4</v>
      </c>
      <c r="Q36" s="130">
        <f t="shared" si="4"/>
        <v>1</v>
      </c>
      <c r="R36" s="131"/>
      <c r="S36" s="129">
        <f t="shared" si="5"/>
        <v>24</v>
      </c>
      <c r="T36" s="130">
        <f t="shared" si="6"/>
        <v>15</v>
      </c>
      <c r="U36" s="129">
        <f t="shared" si="7"/>
        <v>2</v>
      </c>
      <c r="V36" s="130">
        <f t="shared" si="12"/>
        <v>0</v>
      </c>
      <c r="W36" s="129">
        <f t="shared" si="8"/>
        <v>26</v>
      </c>
      <c r="X36" s="130">
        <f t="shared" si="9"/>
        <v>15</v>
      </c>
      <c r="Y36" s="131"/>
    </row>
    <row r="37" spans="2:25" ht="15.75" customHeight="1" thickBot="1">
      <c r="B37" s="134"/>
      <c r="C37" s="134" t="s">
        <v>61</v>
      </c>
      <c r="D37" s="135"/>
      <c r="E37" s="136">
        <v>0</v>
      </c>
      <c r="F37" s="137">
        <v>0</v>
      </c>
      <c r="G37" s="136">
        <v>0</v>
      </c>
      <c r="H37" s="137">
        <v>0</v>
      </c>
      <c r="I37" s="138">
        <f t="shared" si="1"/>
        <v>0</v>
      </c>
      <c r="J37" s="139">
        <f t="shared" si="2"/>
        <v>0</v>
      </c>
      <c r="K37" s="135"/>
      <c r="L37" s="136">
        <v>0</v>
      </c>
      <c r="M37" s="137">
        <v>0</v>
      </c>
      <c r="N37" s="136">
        <v>0</v>
      </c>
      <c r="O37" s="137">
        <v>0</v>
      </c>
      <c r="P37" s="138">
        <f t="shared" si="3"/>
        <v>0</v>
      </c>
      <c r="Q37" s="139">
        <f t="shared" si="4"/>
        <v>0</v>
      </c>
      <c r="R37" s="135"/>
      <c r="S37" s="138">
        <f t="shared" si="5"/>
        <v>0</v>
      </c>
      <c r="T37" s="139">
        <f t="shared" si="6"/>
        <v>0</v>
      </c>
      <c r="U37" s="138">
        <f t="shared" si="7"/>
        <v>0</v>
      </c>
      <c r="V37" s="139">
        <f t="shared" si="12"/>
        <v>0</v>
      </c>
      <c r="W37" s="138">
        <f t="shared" si="8"/>
        <v>0</v>
      </c>
      <c r="X37" s="139">
        <f t="shared" si="9"/>
        <v>0</v>
      </c>
      <c r="Y37" s="131"/>
    </row>
    <row r="38" spans="2:25" ht="15.75" customHeight="1">
      <c r="B38" s="106" t="s">
        <v>131</v>
      </c>
      <c r="C38" s="106" t="s">
        <v>59</v>
      </c>
      <c r="E38" s="140">
        <v>42</v>
      </c>
      <c r="F38" s="141">
        <v>35</v>
      </c>
      <c r="G38" s="140">
        <v>4</v>
      </c>
      <c r="H38" s="141">
        <v>2</v>
      </c>
      <c r="I38" s="129">
        <f t="shared" si="1"/>
        <v>46</v>
      </c>
      <c r="J38" s="130">
        <f t="shared" si="2"/>
        <v>37</v>
      </c>
      <c r="K38" s="131"/>
      <c r="L38" s="140">
        <v>4</v>
      </c>
      <c r="M38" s="141">
        <v>0</v>
      </c>
      <c r="N38" s="140">
        <v>3</v>
      </c>
      <c r="O38" s="141">
        <v>2</v>
      </c>
      <c r="P38" s="129">
        <f t="shared" si="3"/>
        <v>7</v>
      </c>
      <c r="Q38" s="130">
        <f t="shared" si="4"/>
        <v>2</v>
      </c>
      <c r="R38" s="131"/>
      <c r="S38" s="129">
        <f t="shared" si="5"/>
        <v>46</v>
      </c>
      <c r="T38" s="130">
        <f t="shared" si="6"/>
        <v>35</v>
      </c>
      <c r="U38" s="129">
        <f t="shared" si="7"/>
        <v>7</v>
      </c>
      <c r="V38" s="130">
        <f t="shared" si="12"/>
        <v>4</v>
      </c>
      <c r="W38" s="129">
        <f t="shared" si="8"/>
        <v>53</v>
      </c>
      <c r="X38" s="130">
        <f t="shared" si="9"/>
        <v>39</v>
      </c>
      <c r="Y38" s="131"/>
    </row>
    <row r="39" spans="3:25" ht="15.75" customHeight="1">
      <c r="C39" s="106" t="s">
        <v>60</v>
      </c>
      <c r="E39" s="140">
        <v>10</v>
      </c>
      <c r="F39" s="141">
        <v>3</v>
      </c>
      <c r="G39" s="140">
        <v>1</v>
      </c>
      <c r="H39" s="141">
        <v>0</v>
      </c>
      <c r="I39" s="129">
        <f t="shared" si="1"/>
        <v>11</v>
      </c>
      <c r="J39" s="130">
        <f t="shared" si="2"/>
        <v>3</v>
      </c>
      <c r="K39" s="131"/>
      <c r="L39" s="140">
        <v>5</v>
      </c>
      <c r="M39" s="141">
        <v>4</v>
      </c>
      <c r="N39" s="140">
        <v>4</v>
      </c>
      <c r="O39" s="141">
        <v>2</v>
      </c>
      <c r="P39" s="129">
        <f t="shared" si="3"/>
        <v>9</v>
      </c>
      <c r="Q39" s="130">
        <f t="shared" si="4"/>
        <v>6</v>
      </c>
      <c r="R39" s="131"/>
      <c r="S39" s="129">
        <f t="shared" si="5"/>
        <v>15</v>
      </c>
      <c r="T39" s="130">
        <f t="shared" si="6"/>
        <v>7</v>
      </c>
      <c r="U39" s="129">
        <f t="shared" si="7"/>
        <v>5</v>
      </c>
      <c r="V39" s="130">
        <f t="shared" si="12"/>
        <v>2</v>
      </c>
      <c r="W39" s="129">
        <f t="shared" si="8"/>
        <v>20</v>
      </c>
      <c r="X39" s="130">
        <f t="shared" si="9"/>
        <v>9</v>
      </c>
      <c r="Y39" s="131"/>
    </row>
    <row r="40" spans="1:25" ht="15.75" customHeight="1" thickBot="1">
      <c r="A40" s="142"/>
      <c r="B40" s="142"/>
      <c r="C40" s="142" t="s">
        <v>61</v>
      </c>
      <c r="D40" s="143"/>
      <c r="E40" s="144">
        <v>8</v>
      </c>
      <c r="F40" s="145">
        <v>4</v>
      </c>
      <c r="G40" s="144">
        <v>0</v>
      </c>
      <c r="H40" s="145">
        <v>1</v>
      </c>
      <c r="I40" s="148">
        <f t="shared" si="1"/>
        <v>8</v>
      </c>
      <c r="J40" s="149">
        <f t="shared" si="2"/>
        <v>5</v>
      </c>
      <c r="K40" s="143"/>
      <c r="L40" s="144">
        <v>8</v>
      </c>
      <c r="M40" s="145">
        <v>8</v>
      </c>
      <c r="N40" s="144">
        <v>3</v>
      </c>
      <c r="O40" s="145">
        <v>2</v>
      </c>
      <c r="P40" s="148">
        <f t="shared" si="3"/>
        <v>11</v>
      </c>
      <c r="Q40" s="149">
        <f t="shared" si="4"/>
        <v>10</v>
      </c>
      <c r="R40" s="143"/>
      <c r="S40" s="148">
        <f t="shared" si="5"/>
        <v>16</v>
      </c>
      <c r="T40" s="149">
        <f t="shared" si="6"/>
        <v>12</v>
      </c>
      <c r="U40" s="148">
        <f t="shared" si="7"/>
        <v>3</v>
      </c>
      <c r="V40" s="149">
        <f t="shared" si="12"/>
        <v>3</v>
      </c>
      <c r="W40" s="148">
        <f t="shared" si="8"/>
        <v>19</v>
      </c>
      <c r="X40" s="149">
        <f t="shared" si="9"/>
        <v>15</v>
      </c>
      <c r="Y40" s="131"/>
    </row>
    <row r="41" spans="1:25" ht="14.25" thickTop="1">
      <c r="A41" s="106" t="s">
        <v>133</v>
      </c>
      <c r="H41" s="131"/>
      <c r="I41" s="105"/>
      <c r="J41" s="131"/>
      <c r="K41" s="131"/>
      <c r="L41" s="105"/>
      <c r="P41" s="105"/>
      <c r="Q41" s="131"/>
      <c r="R41" s="131"/>
      <c r="S41" s="105"/>
      <c r="T41" s="131"/>
      <c r="U41" s="105"/>
      <c r="V41" s="131"/>
      <c r="W41" s="105"/>
      <c r="X41" s="131"/>
      <c r="Y41" s="131"/>
    </row>
    <row r="42" spans="1:25" ht="13.5">
      <c r="A42" s="106" t="s">
        <v>134</v>
      </c>
      <c r="R42" s="131"/>
      <c r="S42" s="105"/>
      <c r="T42" s="131"/>
      <c r="U42" s="105"/>
      <c r="V42" s="131"/>
      <c r="W42" s="105"/>
      <c r="X42" s="131"/>
      <c r="Y42" s="1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zoomScale="75" zoomScaleNormal="75" zoomScalePageLayoutView="0" workbookViewId="0" topLeftCell="A1">
      <selection activeCell="A4" sqref="A4"/>
    </sheetView>
  </sheetViews>
  <sheetFormatPr defaultColWidth="8.796875" defaultRowHeight="14.25"/>
  <cols>
    <col min="1" max="1" width="11.59765625" style="160" customWidth="1"/>
    <col min="2" max="2" width="9.69921875" style="160" customWidth="1"/>
    <col min="3" max="3" width="20.09765625" style="160" customWidth="1"/>
    <col min="4" max="4" width="1.8984375" style="195" customWidth="1"/>
    <col min="5" max="5" width="5.59765625" style="196" customWidth="1"/>
    <col min="6" max="6" width="4.09765625" style="219" customWidth="1"/>
    <col min="7" max="7" width="4.09765625" style="220" customWidth="1"/>
    <col min="8" max="8" width="5.59765625" style="160" customWidth="1"/>
    <col min="9" max="9" width="4.09765625" style="219" customWidth="1"/>
    <col min="10" max="10" width="4.09765625" style="220" customWidth="1"/>
    <col min="11" max="11" width="5.59765625" style="160" customWidth="1"/>
    <col min="12" max="12" width="4.09765625" style="219" customWidth="1"/>
    <col min="13" max="13" width="4.09765625" style="221" customWidth="1"/>
    <col min="14" max="14" width="1.8984375" style="195" customWidth="1"/>
    <col min="15" max="15" width="5.59765625" style="160" customWidth="1"/>
    <col min="16" max="16" width="4.09765625" style="219" customWidth="1"/>
    <col min="17" max="17" width="4.09765625" style="159" customWidth="1"/>
    <col min="18" max="18" width="5.59765625" style="160" customWidth="1"/>
    <col min="19" max="19" width="4.09765625" style="219" customWidth="1"/>
    <col min="20" max="20" width="4.09765625" style="159" customWidth="1"/>
    <col min="21" max="21" width="5.59765625" style="160" customWidth="1"/>
    <col min="22" max="22" width="4.09765625" style="219" customWidth="1"/>
    <col min="23" max="23" width="4.09765625" style="159" customWidth="1"/>
    <col min="24" max="24" width="1.8984375" style="195" customWidth="1"/>
    <col min="25" max="25" width="5.59765625" style="160" customWidth="1"/>
    <col min="26" max="26" width="4.09765625" style="219" customWidth="1"/>
    <col min="27" max="27" width="4.09765625" style="159" customWidth="1"/>
    <col min="28" max="28" width="5.59765625" style="160" customWidth="1"/>
    <col min="29" max="29" width="4.09765625" style="219" customWidth="1"/>
    <col min="30" max="30" width="4.09765625" style="159" customWidth="1"/>
    <col min="31" max="31" width="5.59765625" style="160" customWidth="1"/>
    <col min="32" max="32" width="4.09765625" style="219" customWidth="1"/>
    <col min="33" max="33" width="4.09765625" style="159" customWidth="1"/>
    <col min="34" max="16384" width="9" style="195" customWidth="1"/>
  </cols>
  <sheetData>
    <row r="1" spans="1:33" s="160" customFormat="1" ht="19.5" thickBot="1">
      <c r="A1" s="150" t="s">
        <v>231</v>
      </c>
      <c r="B1" s="151"/>
      <c r="C1" s="151"/>
      <c r="D1" s="151"/>
      <c r="E1" s="152"/>
      <c r="F1" s="153"/>
      <c r="G1" s="154"/>
      <c r="H1" s="151"/>
      <c r="I1" s="153"/>
      <c r="J1" s="154"/>
      <c r="K1" s="151"/>
      <c r="L1" s="155"/>
      <c r="M1" s="156"/>
      <c r="N1" s="151"/>
      <c r="O1" s="151"/>
      <c r="P1" s="153"/>
      <c r="Q1" s="157"/>
      <c r="R1" s="151"/>
      <c r="S1" s="153"/>
      <c r="T1" s="157"/>
      <c r="U1" s="151"/>
      <c r="V1" s="153"/>
      <c r="W1" s="157"/>
      <c r="X1" s="151"/>
      <c r="Y1" s="151"/>
      <c r="Z1" s="153"/>
      <c r="AA1" s="157"/>
      <c r="AB1" s="151"/>
      <c r="AC1" s="153"/>
      <c r="AD1" s="157"/>
      <c r="AE1" s="151"/>
      <c r="AF1" s="158"/>
      <c r="AG1" s="159"/>
    </row>
    <row r="2" spans="1:33" s="160" customFormat="1" ht="15" thickTop="1">
      <c r="A2" s="161" t="s">
        <v>116</v>
      </c>
      <c r="B2" s="161"/>
      <c r="C2" s="161"/>
      <c r="D2" s="161"/>
      <c r="E2" s="162"/>
      <c r="F2" s="163" t="s">
        <v>117</v>
      </c>
      <c r="G2" s="164"/>
      <c r="H2" s="164"/>
      <c r="I2" s="164"/>
      <c r="J2" s="164"/>
      <c r="K2" s="164"/>
      <c r="L2" s="164"/>
      <c r="M2" s="164"/>
      <c r="N2" s="161"/>
      <c r="O2" s="165" t="s">
        <v>118</v>
      </c>
      <c r="P2" s="166"/>
      <c r="Q2" s="166"/>
      <c r="R2" s="165"/>
      <c r="S2" s="166"/>
      <c r="T2" s="166"/>
      <c r="U2" s="165"/>
      <c r="V2" s="166"/>
      <c r="W2" s="167"/>
      <c r="X2" s="161"/>
      <c r="Y2" s="165" t="s">
        <v>119</v>
      </c>
      <c r="Z2" s="166"/>
      <c r="AA2" s="166"/>
      <c r="AB2" s="165"/>
      <c r="AC2" s="166"/>
      <c r="AD2" s="166"/>
      <c r="AE2" s="165"/>
      <c r="AF2" s="168"/>
      <c r="AG2" s="169"/>
    </row>
    <row r="3" spans="1:33" s="160" customFormat="1" ht="14.25">
      <c r="A3" s="170"/>
      <c r="B3" s="171"/>
      <c r="C3" s="170"/>
      <c r="D3" s="170"/>
      <c r="E3" s="172" t="s">
        <v>120</v>
      </c>
      <c r="F3" s="173"/>
      <c r="G3" s="173"/>
      <c r="H3" s="174" t="s">
        <v>121</v>
      </c>
      <c r="I3" s="175"/>
      <c r="J3" s="176"/>
      <c r="K3" s="174" t="s">
        <v>62</v>
      </c>
      <c r="L3" s="177"/>
      <c r="M3" s="177"/>
      <c r="N3" s="170"/>
      <c r="O3" s="174" t="s">
        <v>120</v>
      </c>
      <c r="P3" s="175"/>
      <c r="Q3" s="177"/>
      <c r="R3" s="174" t="s">
        <v>121</v>
      </c>
      <c r="S3" s="175"/>
      <c r="T3" s="177"/>
      <c r="U3" s="174" t="s">
        <v>62</v>
      </c>
      <c r="V3" s="175"/>
      <c r="W3" s="177"/>
      <c r="X3" s="170"/>
      <c r="Y3" s="174" t="s">
        <v>120</v>
      </c>
      <c r="Z3" s="175"/>
      <c r="AA3" s="177"/>
      <c r="AB3" s="174" t="s">
        <v>121</v>
      </c>
      <c r="AC3" s="175"/>
      <c r="AD3" s="177"/>
      <c r="AE3" s="174" t="s">
        <v>62</v>
      </c>
      <c r="AF3" s="175"/>
      <c r="AG3" s="177"/>
    </row>
    <row r="4" spans="1:33" s="188" customFormat="1" ht="15" thickBot="1">
      <c r="A4" s="178"/>
      <c r="B4" s="178" t="s">
        <v>122</v>
      </c>
      <c r="C4" s="178" t="s">
        <v>123</v>
      </c>
      <c r="D4" s="179"/>
      <c r="E4" s="180" t="s">
        <v>124</v>
      </c>
      <c r="F4" s="181" t="s">
        <v>125</v>
      </c>
      <c r="G4" s="182" t="s">
        <v>232</v>
      </c>
      <c r="H4" s="183" t="s">
        <v>124</v>
      </c>
      <c r="I4" s="181" t="s">
        <v>125</v>
      </c>
      <c r="J4" s="182" t="s">
        <v>232</v>
      </c>
      <c r="K4" s="183" t="s">
        <v>124</v>
      </c>
      <c r="L4" s="181" t="s">
        <v>125</v>
      </c>
      <c r="M4" s="184" t="s">
        <v>232</v>
      </c>
      <c r="N4" s="185"/>
      <c r="O4" s="183" t="s">
        <v>124</v>
      </c>
      <c r="P4" s="181" t="s">
        <v>125</v>
      </c>
      <c r="Q4" s="186" t="s">
        <v>232</v>
      </c>
      <c r="R4" s="183" t="s">
        <v>124</v>
      </c>
      <c r="S4" s="181" t="s">
        <v>125</v>
      </c>
      <c r="T4" s="186" t="s">
        <v>232</v>
      </c>
      <c r="U4" s="183" t="s">
        <v>124</v>
      </c>
      <c r="V4" s="181" t="s">
        <v>125</v>
      </c>
      <c r="W4" s="186" t="s">
        <v>232</v>
      </c>
      <c r="X4" s="185"/>
      <c r="Y4" s="183" t="s">
        <v>124</v>
      </c>
      <c r="Z4" s="181" t="s">
        <v>125</v>
      </c>
      <c r="AA4" s="186" t="s">
        <v>232</v>
      </c>
      <c r="AB4" s="183" t="s">
        <v>124</v>
      </c>
      <c r="AC4" s="181" t="s">
        <v>125</v>
      </c>
      <c r="AD4" s="186" t="s">
        <v>232</v>
      </c>
      <c r="AE4" s="183" t="s">
        <v>124</v>
      </c>
      <c r="AF4" s="181" t="s">
        <v>125</v>
      </c>
      <c r="AG4" s="187" t="s">
        <v>232</v>
      </c>
    </row>
    <row r="5" spans="1:33" s="188" customFormat="1" ht="18" customHeight="1" thickBot="1" thickTop="1">
      <c r="A5" s="189" t="s">
        <v>126</v>
      </c>
      <c r="B5" s="190" t="s">
        <v>119</v>
      </c>
      <c r="C5" s="191"/>
      <c r="D5" s="192"/>
      <c r="E5" s="193">
        <f>SUM(E6:E11)</f>
        <v>111</v>
      </c>
      <c r="F5" s="194">
        <f aca="true" t="shared" si="0" ref="F5:AG5">SUM(F6:F11)</f>
        <v>103</v>
      </c>
      <c r="G5" s="194">
        <f t="shared" si="0"/>
        <v>8</v>
      </c>
      <c r="H5" s="193">
        <f t="shared" si="0"/>
        <v>11</v>
      </c>
      <c r="I5" s="194">
        <f t="shared" si="0"/>
        <v>8</v>
      </c>
      <c r="J5" s="194">
        <f t="shared" si="0"/>
        <v>3</v>
      </c>
      <c r="K5" s="193">
        <f t="shared" si="0"/>
        <v>122</v>
      </c>
      <c r="L5" s="194">
        <f t="shared" si="0"/>
        <v>111</v>
      </c>
      <c r="M5" s="194">
        <f t="shared" si="0"/>
        <v>11</v>
      </c>
      <c r="N5" s="193"/>
      <c r="O5" s="193">
        <f t="shared" si="0"/>
        <v>14</v>
      </c>
      <c r="P5" s="194">
        <f t="shared" si="0"/>
        <v>13</v>
      </c>
      <c r="Q5" s="194">
        <f t="shared" si="0"/>
        <v>1</v>
      </c>
      <c r="R5" s="193">
        <f t="shared" si="0"/>
        <v>8</v>
      </c>
      <c r="S5" s="194">
        <f t="shared" si="0"/>
        <v>5</v>
      </c>
      <c r="T5" s="194">
        <f t="shared" si="0"/>
        <v>3</v>
      </c>
      <c r="U5" s="193">
        <f t="shared" si="0"/>
        <v>22</v>
      </c>
      <c r="V5" s="194">
        <f t="shared" si="0"/>
        <v>18</v>
      </c>
      <c r="W5" s="194">
        <f t="shared" si="0"/>
        <v>4</v>
      </c>
      <c r="X5" s="193"/>
      <c r="Y5" s="193">
        <f t="shared" si="0"/>
        <v>125</v>
      </c>
      <c r="Z5" s="194">
        <f t="shared" si="0"/>
        <v>116</v>
      </c>
      <c r="AA5" s="194">
        <f t="shared" si="0"/>
        <v>9</v>
      </c>
      <c r="AB5" s="193">
        <f t="shared" si="0"/>
        <v>19</v>
      </c>
      <c r="AC5" s="194">
        <f t="shared" si="0"/>
        <v>13</v>
      </c>
      <c r="AD5" s="194">
        <f t="shared" si="0"/>
        <v>6</v>
      </c>
      <c r="AE5" s="193">
        <f t="shared" si="0"/>
        <v>144</v>
      </c>
      <c r="AF5" s="194">
        <f t="shared" si="0"/>
        <v>129</v>
      </c>
      <c r="AG5" s="194">
        <f t="shared" si="0"/>
        <v>15</v>
      </c>
    </row>
    <row r="6" spans="2:33" ht="15.75" customHeight="1">
      <c r="B6" s="160" t="s">
        <v>127</v>
      </c>
      <c r="C6" s="160" t="s">
        <v>57</v>
      </c>
      <c r="E6" s="196">
        <f>'②前回との比較'!E8</f>
        <v>27</v>
      </c>
      <c r="F6" s="197">
        <f>'②前回との比較'!F8</f>
        <v>28</v>
      </c>
      <c r="G6" s="198">
        <f aca="true" t="shared" si="1" ref="G6:G38">E6-F6</f>
        <v>-1</v>
      </c>
      <c r="H6" s="160">
        <f>'②前回との比較'!G8</f>
        <v>10</v>
      </c>
      <c r="I6" s="197">
        <f>'②前回との比較'!H8</f>
        <v>7</v>
      </c>
      <c r="J6" s="199">
        <f>H6-I6</f>
        <v>3</v>
      </c>
      <c r="K6" s="160">
        <f>'②前回との比較'!I8</f>
        <v>37</v>
      </c>
      <c r="L6" s="200">
        <f>'②前回との比較'!J8</f>
        <v>35</v>
      </c>
      <c r="M6" s="201">
        <f aca="true" t="shared" si="2" ref="M6:M38">K6-L6</f>
        <v>2</v>
      </c>
      <c r="O6" s="160">
        <f>'②前回との比較'!L8</f>
        <v>5</v>
      </c>
      <c r="P6" s="200">
        <f>'②前回との比較'!M8</f>
        <v>3</v>
      </c>
      <c r="Q6" s="202">
        <f aca="true" t="shared" si="3" ref="Q6:Q38">O6-P6</f>
        <v>2</v>
      </c>
      <c r="R6" s="160">
        <f>'②前回との比較'!N8</f>
        <v>6</v>
      </c>
      <c r="S6" s="197">
        <f>'②前回との比較'!O8</f>
        <v>2</v>
      </c>
      <c r="T6" s="202">
        <f aca="true" t="shared" si="4" ref="T6:T38">R6-S6</f>
        <v>4</v>
      </c>
      <c r="U6" s="160">
        <f>'②前回との比較'!P8</f>
        <v>11</v>
      </c>
      <c r="V6" s="197">
        <f>'②前回との比較'!Q8</f>
        <v>5</v>
      </c>
      <c r="W6" s="202">
        <f aca="true" t="shared" si="5" ref="W6:W38">U6-V6</f>
        <v>6</v>
      </c>
      <c r="Y6" s="160">
        <f>'②前回との比較'!S8</f>
        <v>32</v>
      </c>
      <c r="Z6" s="197">
        <f>'②前回との比較'!T8</f>
        <v>31</v>
      </c>
      <c r="AA6" s="202">
        <f aca="true" t="shared" si="6" ref="AA6:AA38">Y6-Z6</f>
        <v>1</v>
      </c>
      <c r="AB6" s="160">
        <f>'②前回との比較'!U8</f>
        <v>16</v>
      </c>
      <c r="AC6" s="197">
        <f>'②前回との比較'!V8</f>
        <v>9</v>
      </c>
      <c r="AD6" s="202">
        <f aca="true" t="shared" si="7" ref="AD6:AD38">AB6-AC6</f>
        <v>7</v>
      </c>
      <c r="AE6" s="160">
        <f>'②前回との比較'!W8</f>
        <v>48</v>
      </c>
      <c r="AF6" s="197">
        <f>'②前回との比較'!X8</f>
        <v>40</v>
      </c>
      <c r="AG6" s="202">
        <f aca="true" t="shared" si="8" ref="AG6:AG38">AE6-AF6</f>
        <v>8</v>
      </c>
    </row>
    <row r="7" spans="3:33" ht="15.75" customHeight="1">
      <c r="C7" s="160" t="s">
        <v>233</v>
      </c>
      <c r="E7" s="196">
        <f>'②前回との比較'!E9</f>
        <v>77</v>
      </c>
      <c r="F7" s="197">
        <f>'②前回との比較'!F9</f>
        <v>67</v>
      </c>
      <c r="G7" s="198">
        <f t="shared" si="1"/>
        <v>10</v>
      </c>
      <c r="H7" s="160">
        <f>'②前回との比較'!G9</f>
        <v>0</v>
      </c>
      <c r="I7" s="197">
        <f>'②前回との比較'!H9</f>
        <v>0</v>
      </c>
      <c r="J7" s="199">
        <f aca="true" t="shared" si="9" ref="J7:J38">H7-I7</f>
        <v>0</v>
      </c>
      <c r="K7" s="160">
        <f>'②前回との比較'!I9</f>
        <v>77</v>
      </c>
      <c r="L7" s="200">
        <f>'②前回との比較'!J9</f>
        <v>67</v>
      </c>
      <c r="M7" s="201">
        <f t="shared" si="2"/>
        <v>10</v>
      </c>
      <c r="O7" s="160">
        <f>'②前回との比較'!L9</f>
        <v>3</v>
      </c>
      <c r="P7" s="200">
        <f>'②前回との比較'!M9</f>
        <v>5</v>
      </c>
      <c r="Q7" s="202">
        <f t="shared" si="3"/>
        <v>-2</v>
      </c>
      <c r="R7" s="160">
        <f>'②前回との比較'!N9</f>
        <v>0</v>
      </c>
      <c r="S7" s="197">
        <f>'②前回との比較'!O9</f>
        <v>0</v>
      </c>
      <c r="T7" s="202">
        <f t="shared" si="4"/>
        <v>0</v>
      </c>
      <c r="U7" s="160">
        <f>'②前回との比較'!P9</f>
        <v>3</v>
      </c>
      <c r="V7" s="197">
        <f>'②前回との比較'!Q9</f>
        <v>5</v>
      </c>
      <c r="W7" s="202">
        <f t="shared" si="5"/>
        <v>-2</v>
      </c>
      <c r="Y7" s="160">
        <f>'②前回との比較'!S9</f>
        <v>80</v>
      </c>
      <c r="Z7" s="197">
        <f>'②前回との比較'!T9</f>
        <v>72</v>
      </c>
      <c r="AA7" s="202">
        <f t="shared" si="6"/>
        <v>8</v>
      </c>
      <c r="AB7" s="160">
        <f>'②前回との比較'!U9</f>
        <v>0</v>
      </c>
      <c r="AC7" s="197">
        <f>'②前回との比較'!V9</f>
        <v>0</v>
      </c>
      <c r="AD7" s="202">
        <f t="shared" si="7"/>
        <v>0</v>
      </c>
      <c r="AE7" s="160">
        <f>'②前回との比較'!W9</f>
        <v>80</v>
      </c>
      <c r="AF7" s="197">
        <f>'②前回との比較'!X9</f>
        <v>72</v>
      </c>
      <c r="AG7" s="202">
        <f t="shared" si="8"/>
        <v>8</v>
      </c>
    </row>
    <row r="8" spans="3:33" ht="15.75" customHeight="1">
      <c r="C8" s="160" t="s">
        <v>63</v>
      </c>
      <c r="E8" s="196">
        <f>'②前回との比較'!E10</f>
        <v>0</v>
      </c>
      <c r="F8" s="197">
        <f>'②前回との比較'!F10</f>
        <v>1</v>
      </c>
      <c r="G8" s="198">
        <f t="shared" si="1"/>
        <v>-1</v>
      </c>
      <c r="H8" s="160">
        <f>'②前回との比較'!G10</f>
        <v>0</v>
      </c>
      <c r="I8" s="197">
        <f>'②前回との比較'!H10</f>
        <v>0</v>
      </c>
      <c r="J8" s="199">
        <f t="shared" si="9"/>
        <v>0</v>
      </c>
      <c r="K8" s="160">
        <f>'②前回との比較'!I10</f>
        <v>0</v>
      </c>
      <c r="L8" s="200">
        <f>'②前回との比較'!J10</f>
        <v>1</v>
      </c>
      <c r="M8" s="201">
        <f t="shared" si="2"/>
        <v>-1</v>
      </c>
      <c r="O8" s="160">
        <f>'②前回との比較'!L10</f>
        <v>0</v>
      </c>
      <c r="P8" s="200">
        <f>'②前回との比較'!M10</f>
        <v>0</v>
      </c>
      <c r="Q8" s="202">
        <f t="shared" si="3"/>
        <v>0</v>
      </c>
      <c r="R8" s="160">
        <f>'②前回との比較'!N10</f>
        <v>0</v>
      </c>
      <c r="S8" s="197">
        <f>'②前回との比較'!O10</f>
        <v>0</v>
      </c>
      <c r="T8" s="202">
        <f t="shared" si="4"/>
        <v>0</v>
      </c>
      <c r="U8" s="160">
        <f>'②前回との比較'!P10</f>
        <v>0</v>
      </c>
      <c r="V8" s="197">
        <f>'②前回との比較'!Q10</f>
        <v>0</v>
      </c>
      <c r="W8" s="202">
        <f t="shared" si="5"/>
        <v>0</v>
      </c>
      <c r="Y8" s="160">
        <f>'②前回との比較'!S10</f>
        <v>0</v>
      </c>
      <c r="Z8" s="197">
        <f>'②前回との比較'!T10</f>
        <v>1</v>
      </c>
      <c r="AA8" s="202">
        <f t="shared" si="6"/>
        <v>-1</v>
      </c>
      <c r="AB8" s="160">
        <f>'②前回との比較'!U10</f>
        <v>0</v>
      </c>
      <c r="AC8" s="197">
        <f>'②前回との比較'!V10</f>
        <v>0</v>
      </c>
      <c r="AD8" s="202">
        <f t="shared" si="7"/>
        <v>0</v>
      </c>
      <c r="AE8" s="160">
        <f>'②前回との比較'!W10</f>
        <v>0</v>
      </c>
      <c r="AF8" s="197">
        <f>'②前回との比較'!X10</f>
        <v>1</v>
      </c>
      <c r="AG8" s="202">
        <f t="shared" si="8"/>
        <v>-1</v>
      </c>
    </row>
    <row r="9" spans="3:33" ht="15.75" customHeight="1">
      <c r="C9" s="160" t="s">
        <v>64</v>
      </c>
      <c r="E9" s="196">
        <f>'②前回との比較'!E11</f>
        <v>0</v>
      </c>
      <c r="F9" s="197">
        <f>'②前回との比較'!F11</f>
        <v>0</v>
      </c>
      <c r="G9" s="198">
        <f t="shared" si="1"/>
        <v>0</v>
      </c>
      <c r="H9" s="160">
        <f>'②前回との比較'!G11</f>
        <v>0</v>
      </c>
      <c r="I9" s="197">
        <f>'②前回との比較'!H11</f>
        <v>0</v>
      </c>
      <c r="J9" s="199">
        <f t="shared" si="9"/>
        <v>0</v>
      </c>
      <c r="K9" s="160">
        <f>'②前回との比較'!I11</f>
        <v>0</v>
      </c>
      <c r="L9" s="200">
        <f>'②前回との比較'!J11</f>
        <v>0</v>
      </c>
      <c r="M9" s="201">
        <f t="shared" si="2"/>
        <v>0</v>
      </c>
      <c r="O9" s="160">
        <f>'②前回との比較'!L11</f>
        <v>0</v>
      </c>
      <c r="P9" s="200">
        <f>'②前回との比較'!M11</f>
        <v>0</v>
      </c>
      <c r="Q9" s="202">
        <f t="shared" si="3"/>
        <v>0</v>
      </c>
      <c r="R9" s="160">
        <f>'②前回との比較'!N11</f>
        <v>0</v>
      </c>
      <c r="S9" s="197">
        <f>'②前回との比較'!O11</f>
        <v>0</v>
      </c>
      <c r="T9" s="202">
        <f t="shared" si="4"/>
        <v>0</v>
      </c>
      <c r="U9" s="160">
        <f>'②前回との比較'!P11</f>
        <v>0</v>
      </c>
      <c r="V9" s="197">
        <f>'②前回との比較'!Q11</f>
        <v>0</v>
      </c>
      <c r="W9" s="202">
        <f t="shared" si="5"/>
        <v>0</v>
      </c>
      <c r="Y9" s="160">
        <f>'②前回との比較'!S11</f>
        <v>0</v>
      </c>
      <c r="Z9" s="197">
        <f>'②前回との比較'!T11</f>
        <v>0</v>
      </c>
      <c r="AA9" s="202">
        <f t="shared" si="6"/>
        <v>0</v>
      </c>
      <c r="AB9" s="160">
        <f>'②前回との比較'!U11</f>
        <v>0</v>
      </c>
      <c r="AC9" s="197">
        <f>'②前回との比較'!V11</f>
        <v>0</v>
      </c>
      <c r="AD9" s="202">
        <f t="shared" si="7"/>
        <v>0</v>
      </c>
      <c r="AE9" s="160">
        <f>'②前回との比較'!W11</f>
        <v>0</v>
      </c>
      <c r="AF9" s="197">
        <f>'②前回との比較'!X11</f>
        <v>0</v>
      </c>
      <c r="AG9" s="202">
        <f t="shared" si="8"/>
        <v>0</v>
      </c>
    </row>
    <row r="10" spans="3:33" ht="15.75" customHeight="1">
      <c r="C10" s="160" t="s">
        <v>234</v>
      </c>
      <c r="E10" s="196">
        <f>'②前回との比較'!E12</f>
        <v>0</v>
      </c>
      <c r="F10" s="197">
        <f>'②前回との比較'!F12</f>
        <v>2</v>
      </c>
      <c r="G10" s="198">
        <f t="shared" si="1"/>
        <v>-2</v>
      </c>
      <c r="H10" s="160">
        <f>'②前回との比較'!G12</f>
        <v>0</v>
      </c>
      <c r="I10" s="197">
        <f>'②前回との比較'!H12</f>
        <v>1</v>
      </c>
      <c r="J10" s="199">
        <f t="shared" si="9"/>
        <v>-1</v>
      </c>
      <c r="K10" s="160">
        <f>'②前回との比較'!I12</f>
        <v>0</v>
      </c>
      <c r="L10" s="200">
        <f>'②前回との比較'!J12</f>
        <v>3</v>
      </c>
      <c r="M10" s="201">
        <f t="shared" si="2"/>
        <v>-3</v>
      </c>
      <c r="O10" s="160">
        <f>'②前回との比較'!L12</f>
        <v>0</v>
      </c>
      <c r="P10" s="200">
        <f>'②前回との比較'!M12</f>
        <v>0</v>
      </c>
      <c r="Q10" s="202">
        <f t="shared" si="3"/>
        <v>0</v>
      </c>
      <c r="R10" s="160">
        <f>'②前回との比較'!N12</f>
        <v>0</v>
      </c>
      <c r="S10" s="197">
        <f>'②前回との比較'!O12</f>
        <v>1</v>
      </c>
      <c r="T10" s="202">
        <f t="shared" si="4"/>
        <v>-1</v>
      </c>
      <c r="U10" s="160">
        <f>'②前回との比較'!P12</f>
        <v>0</v>
      </c>
      <c r="V10" s="197">
        <f>'②前回との比較'!Q12</f>
        <v>1</v>
      </c>
      <c r="W10" s="202">
        <f t="shared" si="5"/>
        <v>-1</v>
      </c>
      <c r="Y10" s="160">
        <f>'②前回との比較'!S12</f>
        <v>0</v>
      </c>
      <c r="Z10" s="197">
        <f>'②前回との比較'!T12</f>
        <v>2</v>
      </c>
      <c r="AA10" s="202">
        <f t="shared" si="6"/>
        <v>-2</v>
      </c>
      <c r="AB10" s="160">
        <f>'②前回との比較'!U12</f>
        <v>0</v>
      </c>
      <c r="AC10" s="197">
        <f>'②前回との比較'!V12</f>
        <v>2</v>
      </c>
      <c r="AD10" s="202">
        <f t="shared" si="7"/>
        <v>-2</v>
      </c>
      <c r="AE10" s="160">
        <f>'②前回との比較'!W12</f>
        <v>0</v>
      </c>
      <c r="AF10" s="197">
        <f>'②前回との比較'!X12</f>
        <v>4</v>
      </c>
      <c r="AG10" s="202">
        <f t="shared" si="8"/>
        <v>-4</v>
      </c>
    </row>
    <row r="11" spans="2:33" ht="15.75" customHeight="1" thickBot="1">
      <c r="B11" s="151"/>
      <c r="C11" s="203" t="s">
        <v>61</v>
      </c>
      <c r="D11" s="204"/>
      <c r="E11" s="205">
        <f>'②前回との比較'!E13</f>
        <v>7</v>
      </c>
      <c r="F11" s="206">
        <f>'②前回との比較'!F13</f>
        <v>5</v>
      </c>
      <c r="G11" s="207">
        <f t="shared" si="1"/>
        <v>2</v>
      </c>
      <c r="H11" s="203">
        <f>'②前回との比較'!G13</f>
        <v>1</v>
      </c>
      <c r="I11" s="206">
        <f>'②前回との比較'!H13</f>
        <v>0</v>
      </c>
      <c r="J11" s="207">
        <f t="shared" si="9"/>
        <v>1</v>
      </c>
      <c r="K11" s="203">
        <f>'②前回との比較'!I13</f>
        <v>8</v>
      </c>
      <c r="L11" s="208">
        <f>'②前回との比較'!J13</f>
        <v>5</v>
      </c>
      <c r="M11" s="209">
        <f t="shared" si="2"/>
        <v>3</v>
      </c>
      <c r="N11" s="204"/>
      <c r="O11" s="203">
        <f>'②前回との比較'!L13</f>
        <v>6</v>
      </c>
      <c r="P11" s="208">
        <f>'②前回との比較'!M13</f>
        <v>5</v>
      </c>
      <c r="Q11" s="206">
        <f t="shared" si="3"/>
        <v>1</v>
      </c>
      <c r="R11" s="203">
        <f>'②前回との比較'!N13</f>
        <v>2</v>
      </c>
      <c r="S11" s="206">
        <f>'②前回との比較'!O13</f>
        <v>2</v>
      </c>
      <c r="T11" s="206">
        <f t="shared" si="4"/>
        <v>0</v>
      </c>
      <c r="U11" s="203">
        <f>'②前回との比較'!P13</f>
        <v>8</v>
      </c>
      <c r="V11" s="206">
        <f>'②前回との比較'!Q13</f>
        <v>7</v>
      </c>
      <c r="W11" s="206">
        <f t="shared" si="5"/>
        <v>1</v>
      </c>
      <c r="X11" s="204"/>
      <c r="Y11" s="203">
        <f>'②前回との比較'!S13</f>
        <v>13</v>
      </c>
      <c r="Z11" s="206">
        <f>'②前回との比較'!T13</f>
        <v>10</v>
      </c>
      <c r="AA11" s="206">
        <f t="shared" si="6"/>
        <v>3</v>
      </c>
      <c r="AB11" s="203">
        <f>'②前回との比較'!U13</f>
        <v>3</v>
      </c>
      <c r="AC11" s="206">
        <f>'②前回との比較'!V13</f>
        <v>2</v>
      </c>
      <c r="AD11" s="206">
        <f t="shared" si="7"/>
        <v>1</v>
      </c>
      <c r="AE11" s="203">
        <f>'②前回との比較'!W13</f>
        <v>16</v>
      </c>
      <c r="AF11" s="206">
        <f>'②前回との比較'!X13</f>
        <v>12</v>
      </c>
      <c r="AG11" s="206">
        <f t="shared" si="8"/>
        <v>4</v>
      </c>
    </row>
    <row r="12" spans="2:33" ht="15.75" customHeight="1">
      <c r="B12" s="210" t="s">
        <v>130</v>
      </c>
      <c r="C12" s="151" t="s">
        <v>51</v>
      </c>
      <c r="D12" s="211"/>
      <c r="E12" s="196">
        <f>'②前回との比較'!E14</f>
        <v>0</v>
      </c>
      <c r="F12" s="197">
        <f>'②前回との比較'!F14</f>
        <v>0</v>
      </c>
      <c r="G12" s="198">
        <f t="shared" si="1"/>
        <v>0</v>
      </c>
      <c r="H12" s="160">
        <f>'②前回との比較'!G14</f>
        <v>0</v>
      </c>
      <c r="I12" s="197">
        <f>'②前回との比較'!H14</f>
        <v>0</v>
      </c>
      <c r="J12" s="198">
        <f t="shared" si="9"/>
        <v>0</v>
      </c>
      <c r="K12" s="160">
        <f>'②前回との比較'!I14</f>
        <v>0</v>
      </c>
      <c r="L12" s="200">
        <f>'②前回との比較'!J14</f>
        <v>0</v>
      </c>
      <c r="M12" s="201">
        <f t="shared" si="2"/>
        <v>0</v>
      </c>
      <c r="N12" s="211"/>
      <c r="O12" s="160">
        <f>'②前回との比較'!L14</f>
        <v>0</v>
      </c>
      <c r="P12" s="200">
        <f>'②前回との比較'!M14</f>
        <v>0</v>
      </c>
      <c r="Q12" s="202">
        <f t="shared" si="3"/>
        <v>0</v>
      </c>
      <c r="R12" s="160">
        <f>'②前回との比較'!N14</f>
        <v>0</v>
      </c>
      <c r="S12" s="197">
        <f>'②前回との比較'!O14</f>
        <v>0</v>
      </c>
      <c r="T12" s="202">
        <f t="shared" si="4"/>
        <v>0</v>
      </c>
      <c r="U12" s="160">
        <f>'②前回との比較'!P14</f>
        <v>0</v>
      </c>
      <c r="V12" s="197">
        <f>'②前回との比較'!Q14</f>
        <v>0</v>
      </c>
      <c r="W12" s="202">
        <f t="shared" si="5"/>
        <v>0</v>
      </c>
      <c r="X12" s="211"/>
      <c r="Y12" s="160">
        <f>'②前回との比較'!S14</f>
        <v>0</v>
      </c>
      <c r="Z12" s="197">
        <f>'②前回との比較'!T14</f>
        <v>0</v>
      </c>
      <c r="AA12" s="202">
        <f t="shared" si="6"/>
        <v>0</v>
      </c>
      <c r="AB12" s="160">
        <f>'②前回との比較'!U14</f>
        <v>0</v>
      </c>
      <c r="AC12" s="197">
        <f>'②前回との比較'!V14</f>
        <v>0</v>
      </c>
      <c r="AD12" s="202">
        <f t="shared" si="7"/>
        <v>0</v>
      </c>
      <c r="AE12" s="160">
        <f>'②前回との比較'!W14</f>
        <v>0</v>
      </c>
      <c r="AF12" s="197">
        <f>'②前回との比較'!X14</f>
        <v>0</v>
      </c>
      <c r="AG12" s="202">
        <f t="shared" si="8"/>
        <v>0</v>
      </c>
    </row>
    <row r="13" spans="2:33" ht="15.75" customHeight="1">
      <c r="B13" s="151"/>
      <c r="C13" s="151" t="s">
        <v>52</v>
      </c>
      <c r="D13" s="211"/>
      <c r="E13" s="196">
        <f>'②前回との比較'!E15</f>
        <v>1</v>
      </c>
      <c r="F13" s="197">
        <f>'②前回との比較'!F15</f>
        <v>0</v>
      </c>
      <c r="G13" s="198">
        <f t="shared" si="1"/>
        <v>1</v>
      </c>
      <c r="H13" s="160">
        <f>'②前回との比較'!G15</f>
        <v>1</v>
      </c>
      <c r="I13" s="197">
        <f>'②前回との比較'!H15</f>
        <v>0</v>
      </c>
      <c r="J13" s="198">
        <f t="shared" si="9"/>
        <v>1</v>
      </c>
      <c r="K13" s="160">
        <f>'②前回との比較'!I15</f>
        <v>2</v>
      </c>
      <c r="L13" s="200">
        <f>'②前回との比較'!J15</f>
        <v>0</v>
      </c>
      <c r="M13" s="201">
        <f t="shared" si="2"/>
        <v>2</v>
      </c>
      <c r="N13" s="211"/>
      <c r="O13" s="160">
        <f>'②前回との比較'!L15</f>
        <v>0</v>
      </c>
      <c r="P13" s="200">
        <f>'②前回との比較'!M15</f>
        <v>0</v>
      </c>
      <c r="Q13" s="202">
        <f t="shared" si="3"/>
        <v>0</v>
      </c>
      <c r="R13" s="160">
        <f>'②前回との比較'!N15</f>
        <v>0</v>
      </c>
      <c r="S13" s="197">
        <f>'②前回との比較'!O15</f>
        <v>0</v>
      </c>
      <c r="T13" s="202">
        <f t="shared" si="4"/>
        <v>0</v>
      </c>
      <c r="U13" s="160">
        <f>'②前回との比較'!P15</f>
        <v>0</v>
      </c>
      <c r="V13" s="197">
        <f>'②前回との比較'!Q15</f>
        <v>0</v>
      </c>
      <c r="W13" s="202">
        <f t="shared" si="5"/>
        <v>0</v>
      </c>
      <c r="X13" s="211"/>
      <c r="Y13" s="160">
        <f>'②前回との比較'!S15</f>
        <v>1</v>
      </c>
      <c r="Z13" s="197">
        <f>'②前回との比較'!T15</f>
        <v>0</v>
      </c>
      <c r="AA13" s="202">
        <f t="shared" si="6"/>
        <v>1</v>
      </c>
      <c r="AB13" s="160">
        <f>'②前回との比較'!U15</f>
        <v>1</v>
      </c>
      <c r="AC13" s="197">
        <f>'②前回との比較'!V15</f>
        <v>0</v>
      </c>
      <c r="AD13" s="202">
        <f t="shared" si="7"/>
        <v>1</v>
      </c>
      <c r="AE13" s="160">
        <f>'②前回との比較'!W15</f>
        <v>2</v>
      </c>
      <c r="AF13" s="197">
        <f>'②前回との比較'!X15</f>
        <v>0</v>
      </c>
      <c r="AG13" s="202">
        <f t="shared" si="8"/>
        <v>2</v>
      </c>
    </row>
    <row r="14" spans="2:33" ht="15.75" customHeight="1">
      <c r="B14" s="151"/>
      <c r="C14" s="151" t="s">
        <v>53</v>
      </c>
      <c r="D14" s="211"/>
      <c r="E14" s="196">
        <f>'②前回との比較'!E16</f>
        <v>43</v>
      </c>
      <c r="F14" s="197">
        <f>'②前回との比較'!F16</f>
        <v>40</v>
      </c>
      <c r="G14" s="198">
        <f t="shared" si="1"/>
        <v>3</v>
      </c>
      <c r="H14" s="160">
        <f>'②前回との比較'!G16</f>
        <v>4</v>
      </c>
      <c r="I14" s="197">
        <f>'②前回との比較'!H16</f>
        <v>1</v>
      </c>
      <c r="J14" s="198">
        <f t="shared" si="9"/>
        <v>3</v>
      </c>
      <c r="K14" s="160">
        <f>'②前回との比較'!I16</f>
        <v>47</v>
      </c>
      <c r="L14" s="200">
        <f>'②前回との比較'!J16</f>
        <v>41</v>
      </c>
      <c r="M14" s="201">
        <f t="shared" si="2"/>
        <v>6</v>
      </c>
      <c r="N14" s="211"/>
      <c r="O14" s="160">
        <f>'②前回との比較'!L16</f>
        <v>3</v>
      </c>
      <c r="P14" s="200">
        <f>'②前回との比較'!M16</f>
        <v>4</v>
      </c>
      <c r="Q14" s="202">
        <f t="shared" si="3"/>
        <v>-1</v>
      </c>
      <c r="R14" s="160">
        <f>'②前回との比較'!N16</f>
        <v>2</v>
      </c>
      <c r="S14" s="197">
        <f>'②前回との比較'!O16</f>
        <v>3</v>
      </c>
      <c r="T14" s="202">
        <f t="shared" si="4"/>
        <v>-1</v>
      </c>
      <c r="U14" s="160">
        <f>'②前回との比較'!P16</f>
        <v>5</v>
      </c>
      <c r="V14" s="197">
        <f>'②前回との比較'!Q16</f>
        <v>7</v>
      </c>
      <c r="W14" s="202">
        <f t="shared" si="5"/>
        <v>-2</v>
      </c>
      <c r="X14" s="211"/>
      <c r="Y14" s="160">
        <f>'②前回との比較'!S16</f>
        <v>46</v>
      </c>
      <c r="Z14" s="197">
        <f>'②前回との比較'!T16</f>
        <v>44</v>
      </c>
      <c r="AA14" s="202">
        <f t="shared" si="6"/>
        <v>2</v>
      </c>
      <c r="AB14" s="160">
        <f>'②前回との比較'!U16</f>
        <v>6</v>
      </c>
      <c r="AC14" s="197">
        <f>'②前回との比較'!V16</f>
        <v>4</v>
      </c>
      <c r="AD14" s="202">
        <f t="shared" si="7"/>
        <v>2</v>
      </c>
      <c r="AE14" s="160">
        <f>'②前回との比較'!W16</f>
        <v>52</v>
      </c>
      <c r="AF14" s="197">
        <f>'②前回との比較'!X16</f>
        <v>48</v>
      </c>
      <c r="AG14" s="202">
        <f t="shared" si="8"/>
        <v>4</v>
      </c>
    </row>
    <row r="15" spans="2:33" ht="15.75" customHeight="1">
      <c r="B15" s="151"/>
      <c r="C15" s="151" t="s">
        <v>54</v>
      </c>
      <c r="D15" s="211"/>
      <c r="E15" s="196">
        <f>'②前回との比較'!E17</f>
        <v>35</v>
      </c>
      <c r="F15" s="197">
        <f>'②前回との比較'!F17</f>
        <v>34</v>
      </c>
      <c r="G15" s="198">
        <f t="shared" si="1"/>
        <v>1</v>
      </c>
      <c r="H15" s="160">
        <f>'②前回との比較'!G17</f>
        <v>3</v>
      </c>
      <c r="I15" s="197">
        <f>'②前回との比較'!H17</f>
        <v>3</v>
      </c>
      <c r="J15" s="198">
        <f t="shared" si="9"/>
        <v>0</v>
      </c>
      <c r="K15" s="160">
        <f>'②前回との比較'!I17</f>
        <v>38</v>
      </c>
      <c r="L15" s="200">
        <f>'②前回との比較'!J17</f>
        <v>37</v>
      </c>
      <c r="M15" s="201">
        <f t="shared" si="2"/>
        <v>1</v>
      </c>
      <c r="N15" s="211"/>
      <c r="O15" s="160">
        <f>'②前回との比較'!L17</f>
        <v>8</v>
      </c>
      <c r="P15" s="200">
        <f>'②前回との比較'!M17</f>
        <v>8</v>
      </c>
      <c r="Q15" s="202">
        <f t="shared" si="3"/>
        <v>0</v>
      </c>
      <c r="R15" s="160">
        <f>'②前回との比較'!N17</f>
        <v>5</v>
      </c>
      <c r="S15" s="197">
        <f>'②前回との比較'!O17</f>
        <v>2</v>
      </c>
      <c r="T15" s="202">
        <f t="shared" si="4"/>
        <v>3</v>
      </c>
      <c r="U15" s="160">
        <f>'②前回との比較'!P17</f>
        <v>13</v>
      </c>
      <c r="V15" s="197">
        <f>'②前回との比較'!Q17</f>
        <v>10</v>
      </c>
      <c r="W15" s="202">
        <f t="shared" si="5"/>
        <v>3</v>
      </c>
      <c r="X15" s="211"/>
      <c r="Y15" s="160">
        <f>'②前回との比較'!S17</f>
        <v>43</v>
      </c>
      <c r="Z15" s="197">
        <f>'②前回との比較'!T17</f>
        <v>42</v>
      </c>
      <c r="AA15" s="202">
        <f t="shared" si="6"/>
        <v>1</v>
      </c>
      <c r="AB15" s="160">
        <f>'②前回との比較'!U17</f>
        <v>8</v>
      </c>
      <c r="AC15" s="197">
        <f>'②前回との比較'!V17</f>
        <v>5</v>
      </c>
      <c r="AD15" s="202">
        <f t="shared" si="7"/>
        <v>3</v>
      </c>
      <c r="AE15" s="160">
        <f>'②前回との比較'!W17</f>
        <v>51</v>
      </c>
      <c r="AF15" s="197">
        <f>'②前回との比較'!X17</f>
        <v>47</v>
      </c>
      <c r="AG15" s="202">
        <f t="shared" si="8"/>
        <v>4</v>
      </c>
    </row>
    <row r="16" spans="2:33" ht="15.75" customHeight="1">
      <c r="B16" s="151"/>
      <c r="C16" s="151" t="s">
        <v>55</v>
      </c>
      <c r="D16" s="211"/>
      <c r="E16" s="196">
        <f>'②前回との比較'!E18</f>
        <v>12</v>
      </c>
      <c r="F16" s="197">
        <f>'②前回との比較'!F18</f>
        <v>13</v>
      </c>
      <c r="G16" s="198">
        <f t="shared" si="1"/>
        <v>-1</v>
      </c>
      <c r="H16" s="160">
        <f>'②前回との比較'!G18</f>
        <v>2</v>
      </c>
      <c r="I16" s="197">
        <f>'②前回との比較'!H18</f>
        <v>2</v>
      </c>
      <c r="J16" s="198">
        <f t="shared" si="9"/>
        <v>0</v>
      </c>
      <c r="K16" s="160">
        <f>'②前回との比較'!I18</f>
        <v>14</v>
      </c>
      <c r="L16" s="200">
        <f>'②前回との比較'!J18</f>
        <v>15</v>
      </c>
      <c r="M16" s="201">
        <f t="shared" si="2"/>
        <v>-1</v>
      </c>
      <c r="N16" s="211"/>
      <c r="O16" s="160">
        <f>'②前回との比較'!L18</f>
        <v>3</v>
      </c>
      <c r="P16" s="200">
        <f>'②前回との比較'!M18</f>
        <v>1</v>
      </c>
      <c r="Q16" s="202">
        <f t="shared" si="3"/>
        <v>2</v>
      </c>
      <c r="R16" s="160">
        <f>'②前回との比較'!N18</f>
        <v>1</v>
      </c>
      <c r="S16" s="197">
        <f>'②前回との比較'!O18</f>
        <v>0</v>
      </c>
      <c r="T16" s="202">
        <f t="shared" si="4"/>
        <v>1</v>
      </c>
      <c r="U16" s="160">
        <f>'②前回との比較'!P18</f>
        <v>4</v>
      </c>
      <c r="V16" s="197">
        <f>'②前回との比較'!Q18</f>
        <v>1</v>
      </c>
      <c r="W16" s="202">
        <f t="shared" si="5"/>
        <v>3</v>
      </c>
      <c r="X16" s="211"/>
      <c r="Y16" s="160">
        <f>'②前回との比較'!S18</f>
        <v>15</v>
      </c>
      <c r="Z16" s="197">
        <f>'②前回との比較'!T18</f>
        <v>14</v>
      </c>
      <c r="AA16" s="202">
        <f t="shared" si="6"/>
        <v>1</v>
      </c>
      <c r="AB16" s="160">
        <f>'②前回との比較'!U18</f>
        <v>3</v>
      </c>
      <c r="AC16" s="197">
        <f>'②前回との比較'!V18</f>
        <v>2</v>
      </c>
      <c r="AD16" s="202">
        <f t="shared" si="7"/>
        <v>1</v>
      </c>
      <c r="AE16" s="160">
        <f>'②前回との比較'!W18</f>
        <v>18</v>
      </c>
      <c r="AF16" s="197">
        <f>'②前回との比較'!X18</f>
        <v>16</v>
      </c>
      <c r="AG16" s="202">
        <f t="shared" si="8"/>
        <v>2</v>
      </c>
    </row>
    <row r="17" spans="2:33" ht="15.75" customHeight="1">
      <c r="B17" s="151"/>
      <c r="C17" s="151" t="s">
        <v>56</v>
      </c>
      <c r="D17" s="211"/>
      <c r="E17" s="196">
        <f>'②前回との比較'!E19</f>
        <v>20</v>
      </c>
      <c r="F17" s="197">
        <f>'②前回との比較'!F19</f>
        <v>16</v>
      </c>
      <c r="G17" s="198">
        <f t="shared" si="1"/>
        <v>4</v>
      </c>
      <c r="H17" s="160">
        <f>'②前回との比較'!G19</f>
        <v>1</v>
      </c>
      <c r="I17" s="197">
        <f>'②前回との比較'!H19</f>
        <v>2</v>
      </c>
      <c r="J17" s="198">
        <f t="shared" si="9"/>
        <v>-1</v>
      </c>
      <c r="K17" s="160">
        <f>'②前回との比較'!I19</f>
        <v>21</v>
      </c>
      <c r="L17" s="200">
        <f>'②前回との比較'!J19</f>
        <v>18</v>
      </c>
      <c r="M17" s="201">
        <f t="shared" si="2"/>
        <v>3</v>
      </c>
      <c r="N17" s="211"/>
      <c r="O17" s="160">
        <f>'②前回との比較'!L19</f>
        <v>0</v>
      </c>
      <c r="P17" s="200">
        <f>'②前回との比較'!M19</f>
        <v>0</v>
      </c>
      <c r="Q17" s="202">
        <f t="shared" si="3"/>
        <v>0</v>
      </c>
      <c r="R17" s="160">
        <f>'②前回との比較'!N19</f>
        <v>0</v>
      </c>
      <c r="S17" s="197">
        <f>'②前回との比較'!O19</f>
        <v>0</v>
      </c>
      <c r="T17" s="202">
        <f t="shared" si="4"/>
        <v>0</v>
      </c>
      <c r="U17" s="160">
        <f>'②前回との比較'!P19</f>
        <v>0</v>
      </c>
      <c r="V17" s="197">
        <f>'②前回との比較'!Q19</f>
        <v>0</v>
      </c>
      <c r="W17" s="202">
        <f t="shared" si="5"/>
        <v>0</v>
      </c>
      <c r="X17" s="211"/>
      <c r="Y17" s="160">
        <f>'②前回との比較'!S19</f>
        <v>20</v>
      </c>
      <c r="Z17" s="197">
        <f>'②前回との比較'!T19</f>
        <v>16</v>
      </c>
      <c r="AA17" s="202">
        <f t="shared" si="6"/>
        <v>4</v>
      </c>
      <c r="AB17" s="160">
        <f>'②前回との比較'!U19</f>
        <v>1</v>
      </c>
      <c r="AC17" s="197">
        <f>'②前回との比較'!V19</f>
        <v>2</v>
      </c>
      <c r="AD17" s="202">
        <f t="shared" si="7"/>
        <v>-1</v>
      </c>
      <c r="AE17" s="160">
        <f>'②前回との比較'!W19</f>
        <v>21</v>
      </c>
      <c r="AF17" s="197">
        <f>'②前回との比較'!X19</f>
        <v>18</v>
      </c>
      <c r="AG17" s="202">
        <f t="shared" si="8"/>
        <v>3</v>
      </c>
    </row>
    <row r="18" spans="2:34" ht="15.75" customHeight="1" thickBot="1">
      <c r="B18" s="151"/>
      <c r="C18" s="203" t="s">
        <v>61</v>
      </c>
      <c r="D18" s="204"/>
      <c r="E18" s="205">
        <f>'②前回との比較'!E20</f>
        <v>0</v>
      </c>
      <c r="F18" s="206">
        <f>'②前回との比較'!F20</f>
        <v>0</v>
      </c>
      <c r="G18" s="207">
        <f t="shared" si="1"/>
        <v>0</v>
      </c>
      <c r="H18" s="203">
        <f>'②前回との比較'!G20</f>
        <v>0</v>
      </c>
      <c r="I18" s="206">
        <f>'②前回との比較'!H20</f>
        <v>0</v>
      </c>
      <c r="J18" s="207">
        <f t="shared" si="9"/>
        <v>0</v>
      </c>
      <c r="K18" s="203">
        <f>'②前回との比較'!I20</f>
        <v>0</v>
      </c>
      <c r="L18" s="208">
        <f>'②前回との比較'!J20</f>
        <v>0</v>
      </c>
      <c r="M18" s="209">
        <f t="shared" si="2"/>
        <v>0</v>
      </c>
      <c r="N18" s="204"/>
      <c r="O18" s="203">
        <f>'②前回との比較'!L20</f>
        <v>0</v>
      </c>
      <c r="P18" s="208">
        <f>'②前回との比較'!M20</f>
        <v>0</v>
      </c>
      <c r="Q18" s="206">
        <f t="shared" si="3"/>
        <v>0</v>
      </c>
      <c r="R18" s="203">
        <f>'②前回との比較'!N20</f>
        <v>0</v>
      </c>
      <c r="S18" s="206">
        <f>'②前回との比較'!O20</f>
        <v>0</v>
      </c>
      <c r="T18" s="206">
        <f t="shared" si="4"/>
        <v>0</v>
      </c>
      <c r="U18" s="203">
        <f>'②前回との比較'!P20</f>
        <v>0</v>
      </c>
      <c r="V18" s="206">
        <f>'②前回との比較'!Q20</f>
        <v>0</v>
      </c>
      <c r="W18" s="206">
        <f t="shared" si="5"/>
        <v>0</v>
      </c>
      <c r="X18" s="204"/>
      <c r="Y18" s="203">
        <f>'②前回との比較'!S20</f>
        <v>0</v>
      </c>
      <c r="Z18" s="206">
        <f>'②前回との比較'!T20</f>
        <v>0</v>
      </c>
      <c r="AA18" s="206">
        <f t="shared" si="6"/>
        <v>0</v>
      </c>
      <c r="AB18" s="203">
        <f>'②前回との比較'!U20</f>
        <v>0</v>
      </c>
      <c r="AC18" s="206">
        <f>'②前回との比較'!V20</f>
        <v>0</v>
      </c>
      <c r="AD18" s="206">
        <f t="shared" si="7"/>
        <v>0</v>
      </c>
      <c r="AE18" s="203">
        <f>'②前回との比較'!W20</f>
        <v>0</v>
      </c>
      <c r="AF18" s="206">
        <f>'②前回との比較'!X20</f>
        <v>0</v>
      </c>
      <c r="AG18" s="206">
        <f t="shared" si="8"/>
        <v>0</v>
      </c>
      <c r="AH18" s="211"/>
    </row>
    <row r="19" spans="2:33" ht="15.75" customHeight="1">
      <c r="B19" s="210" t="s">
        <v>131</v>
      </c>
      <c r="C19" s="151" t="s">
        <v>59</v>
      </c>
      <c r="D19" s="211"/>
      <c r="E19" s="196">
        <f>'②前回との比較'!E21</f>
        <v>100</v>
      </c>
      <c r="F19" s="197">
        <f>'②前回との比較'!F21</f>
        <v>85</v>
      </c>
      <c r="G19" s="198">
        <f t="shared" si="1"/>
        <v>15</v>
      </c>
      <c r="H19" s="160">
        <f>'②前回との比較'!G21</f>
        <v>9</v>
      </c>
      <c r="I19" s="197">
        <f>'②前回との比較'!H21</f>
        <v>5</v>
      </c>
      <c r="J19" s="198">
        <f t="shared" si="9"/>
        <v>4</v>
      </c>
      <c r="K19" s="160">
        <f>'②前回との比較'!I21</f>
        <v>109</v>
      </c>
      <c r="L19" s="200">
        <f>'②前回との比較'!J21</f>
        <v>90</v>
      </c>
      <c r="M19" s="201">
        <f t="shared" si="2"/>
        <v>19</v>
      </c>
      <c r="N19" s="211"/>
      <c r="O19" s="160">
        <f>'②前回との比較'!L21</f>
        <v>6</v>
      </c>
      <c r="P19" s="200">
        <f>'②前回との比較'!M21</f>
        <v>8</v>
      </c>
      <c r="Q19" s="202">
        <f t="shared" si="3"/>
        <v>-2</v>
      </c>
      <c r="R19" s="160">
        <f>'②前回との比較'!N21</f>
        <v>1</v>
      </c>
      <c r="S19" s="197">
        <f>'②前回との比較'!O21</f>
        <v>0</v>
      </c>
      <c r="T19" s="202">
        <f t="shared" si="4"/>
        <v>1</v>
      </c>
      <c r="U19" s="160">
        <f>'②前回との比較'!P21</f>
        <v>7</v>
      </c>
      <c r="V19" s="197">
        <f>'②前回との比較'!Q21</f>
        <v>8</v>
      </c>
      <c r="W19" s="202">
        <f t="shared" si="5"/>
        <v>-1</v>
      </c>
      <c r="X19" s="211"/>
      <c r="Y19" s="160">
        <f>'②前回との比較'!S21</f>
        <v>106</v>
      </c>
      <c r="Z19" s="197">
        <f>'②前回との比較'!T21</f>
        <v>93</v>
      </c>
      <c r="AA19" s="202">
        <f t="shared" si="6"/>
        <v>13</v>
      </c>
      <c r="AB19" s="160">
        <f>'②前回との比較'!U21</f>
        <v>10</v>
      </c>
      <c r="AC19" s="197">
        <f>'②前回との比較'!V21</f>
        <v>5</v>
      </c>
      <c r="AD19" s="202">
        <f t="shared" si="7"/>
        <v>5</v>
      </c>
      <c r="AE19" s="160">
        <f>'②前回との比較'!W21</f>
        <v>116</v>
      </c>
      <c r="AF19" s="197">
        <f>'②前回との比較'!X21</f>
        <v>98</v>
      </c>
      <c r="AG19" s="202">
        <f t="shared" si="8"/>
        <v>18</v>
      </c>
    </row>
    <row r="20" spans="2:33" ht="15.75" customHeight="1">
      <c r="B20" s="151"/>
      <c r="C20" s="151" t="s">
        <v>60</v>
      </c>
      <c r="D20" s="211"/>
      <c r="E20" s="196">
        <f>'②前回との比較'!E22</f>
        <v>7</v>
      </c>
      <c r="F20" s="197">
        <f>'②前回との比較'!F22</f>
        <v>5</v>
      </c>
      <c r="G20" s="198">
        <f t="shared" si="1"/>
        <v>2</v>
      </c>
      <c r="H20" s="160">
        <f>'②前回との比較'!G22</f>
        <v>2</v>
      </c>
      <c r="I20" s="197">
        <f>'②前回との比較'!H22</f>
        <v>3</v>
      </c>
      <c r="J20" s="198">
        <f t="shared" si="9"/>
        <v>-1</v>
      </c>
      <c r="K20" s="160">
        <f>'②前回との比較'!I22</f>
        <v>9</v>
      </c>
      <c r="L20" s="200">
        <f>'②前回との比較'!J22</f>
        <v>8</v>
      </c>
      <c r="M20" s="201">
        <f t="shared" si="2"/>
        <v>1</v>
      </c>
      <c r="N20" s="211"/>
      <c r="O20" s="160">
        <f>'②前回との比較'!L22</f>
        <v>4</v>
      </c>
      <c r="P20" s="200">
        <f>'②前回との比較'!M22</f>
        <v>1</v>
      </c>
      <c r="Q20" s="202">
        <f t="shared" si="3"/>
        <v>3</v>
      </c>
      <c r="R20" s="160">
        <f>'②前回との比較'!N22</f>
        <v>5</v>
      </c>
      <c r="S20" s="197">
        <f>'②前回との比較'!O22</f>
        <v>2</v>
      </c>
      <c r="T20" s="202">
        <f t="shared" si="4"/>
        <v>3</v>
      </c>
      <c r="U20" s="160">
        <f>'②前回との比較'!P22</f>
        <v>9</v>
      </c>
      <c r="V20" s="197">
        <f>'②前回との比較'!Q22</f>
        <v>3</v>
      </c>
      <c r="W20" s="202">
        <f t="shared" si="5"/>
        <v>6</v>
      </c>
      <c r="X20" s="211"/>
      <c r="Y20" s="160">
        <f>'②前回との比較'!S22</f>
        <v>11</v>
      </c>
      <c r="Z20" s="197">
        <f>'②前回との比較'!T22</f>
        <v>6</v>
      </c>
      <c r="AA20" s="202">
        <f t="shared" si="6"/>
        <v>5</v>
      </c>
      <c r="AB20" s="160">
        <f>'②前回との比較'!U22</f>
        <v>7</v>
      </c>
      <c r="AC20" s="197">
        <f>'②前回との比較'!V22</f>
        <v>5</v>
      </c>
      <c r="AD20" s="202">
        <f t="shared" si="7"/>
        <v>2</v>
      </c>
      <c r="AE20" s="160">
        <f>'②前回との比較'!W22</f>
        <v>18</v>
      </c>
      <c r="AF20" s="197">
        <f>'②前回との比較'!X22</f>
        <v>11</v>
      </c>
      <c r="AG20" s="202">
        <f t="shared" si="8"/>
        <v>7</v>
      </c>
    </row>
    <row r="21" spans="1:33" ht="15.75" customHeight="1" thickBot="1">
      <c r="A21" s="212"/>
      <c r="B21" s="212"/>
      <c r="C21" s="212" t="s">
        <v>61</v>
      </c>
      <c r="D21" s="213"/>
      <c r="E21" s="196">
        <f>'②前回との比較'!E23</f>
        <v>4</v>
      </c>
      <c r="F21" s="197">
        <f>'②前回との比較'!F23</f>
        <v>13</v>
      </c>
      <c r="G21" s="214">
        <f t="shared" si="1"/>
        <v>-9</v>
      </c>
      <c r="H21" s="160">
        <f>'②前回との比較'!G23</f>
        <v>0</v>
      </c>
      <c r="I21" s="197">
        <f>'②前回との比較'!H23</f>
        <v>0</v>
      </c>
      <c r="J21" s="214">
        <f t="shared" si="9"/>
        <v>0</v>
      </c>
      <c r="K21" s="160">
        <f>'②前回との比較'!I23</f>
        <v>4</v>
      </c>
      <c r="L21" s="200">
        <f>'②前回との比較'!J23</f>
        <v>13</v>
      </c>
      <c r="M21" s="215">
        <f t="shared" si="2"/>
        <v>-9</v>
      </c>
      <c r="N21" s="213"/>
      <c r="O21" s="160">
        <f>'②前回との比較'!L23</f>
        <v>4</v>
      </c>
      <c r="P21" s="200">
        <f>'②前回との比較'!M23</f>
        <v>4</v>
      </c>
      <c r="Q21" s="216">
        <f t="shared" si="3"/>
        <v>0</v>
      </c>
      <c r="R21" s="160">
        <f>'②前回との比較'!N23</f>
        <v>2</v>
      </c>
      <c r="S21" s="197">
        <f>'②前回との比較'!O23</f>
        <v>3</v>
      </c>
      <c r="T21" s="216">
        <f t="shared" si="4"/>
        <v>-1</v>
      </c>
      <c r="U21" s="160">
        <f>'②前回との比較'!P23</f>
        <v>6</v>
      </c>
      <c r="V21" s="197">
        <f>'②前回との比較'!Q23</f>
        <v>7</v>
      </c>
      <c r="W21" s="216">
        <f t="shared" si="5"/>
        <v>-1</v>
      </c>
      <c r="X21" s="213"/>
      <c r="Y21" s="160">
        <f>'②前回との比較'!S23</f>
        <v>8</v>
      </c>
      <c r="Z21" s="197">
        <f>'②前回との比較'!T23</f>
        <v>17</v>
      </c>
      <c r="AA21" s="216">
        <f t="shared" si="6"/>
        <v>-9</v>
      </c>
      <c r="AB21" s="160">
        <f>'②前回との比較'!U23</f>
        <v>2</v>
      </c>
      <c r="AC21" s="197">
        <f>'②前回との比較'!V23</f>
        <v>3</v>
      </c>
      <c r="AD21" s="216">
        <f t="shared" si="7"/>
        <v>-1</v>
      </c>
      <c r="AE21" s="160">
        <f>'②前回との比較'!W23</f>
        <v>10</v>
      </c>
      <c r="AF21" s="197">
        <f>'②前回との比較'!X23</f>
        <v>20</v>
      </c>
      <c r="AG21" s="216">
        <f t="shared" si="8"/>
        <v>-10</v>
      </c>
    </row>
    <row r="22" spans="1:33" s="188" customFormat="1" ht="18" customHeight="1" thickBot="1" thickTop="1">
      <c r="A22" s="189" t="s">
        <v>132</v>
      </c>
      <c r="B22" s="190" t="s">
        <v>119</v>
      </c>
      <c r="C22" s="191"/>
      <c r="D22" s="192"/>
      <c r="E22" s="193">
        <f>SUM(E23:E28)</f>
        <v>60</v>
      </c>
      <c r="F22" s="194">
        <f aca="true" t="shared" si="10" ref="F22:AG22">SUM(F23:F28)</f>
        <v>42</v>
      </c>
      <c r="G22" s="194">
        <f t="shared" si="10"/>
        <v>18</v>
      </c>
      <c r="H22" s="193">
        <f t="shared" si="10"/>
        <v>5</v>
      </c>
      <c r="I22" s="194">
        <f t="shared" si="10"/>
        <v>3</v>
      </c>
      <c r="J22" s="194">
        <f t="shared" si="10"/>
        <v>2</v>
      </c>
      <c r="K22" s="193">
        <f t="shared" si="10"/>
        <v>65</v>
      </c>
      <c r="L22" s="194">
        <f t="shared" si="10"/>
        <v>45</v>
      </c>
      <c r="M22" s="194">
        <f t="shared" si="10"/>
        <v>20</v>
      </c>
      <c r="N22" s="193"/>
      <c r="O22" s="193">
        <f t="shared" si="10"/>
        <v>17</v>
      </c>
      <c r="P22" s="194">
        <f t="shared" si="10"/>
        <v>12</v>
      </c>
      <c r="Q22" s="194">
        <f t="shared" si="10"/>
        <v>5</v>
      </c>
      <c r="R22" s="193">
        <f t="shared" si="10"/>
        <v>10</v>
      </c>
      <c r="S22" s="194">
        <f t="shared" si="10"/>
        <v>6</v>
      </c>
      <c r="T22" s="194">
        <f t="shared" si="10"/>
        <v>4</v>
      </c>
      <c r="U22" s="193">
        <f t="shared" si="10"/>
        <v>27</v>
      </c>
      <c r="V22" s="194">
        <f t="shared" si="10"/>
        <v>18</v>
      </c>
      <c r="W22" s="194">
        <f t="shared" si="10"/>
        <v>9</v>
      </c>
      <c r="X22" s="193"/>
      <c r="Y22" s="193">
        <f t="shared" si="10"/>
        <v>77</v>
      </c>
      <c r="Z22" s="194">
        <f t="shared" si="10"/>
        <v>54</v>
      </c>
      <c r="AA22" s="194">
        <f t="shared" si="10"/>
        <v>23</v>
      </c>
      <c r="AB22" s="193">
        <f t="shared" si="10"/>
        <v>15</v>
      </c>
      <c r="AC22" s="194">
        <f t="shared" si="10"/>
        <v>9</v>
      </c>
      <c r="AD22" s="194">
        <f t="shared" si="10"/>
        <v>6</v>
      </c>
      <c r="AE22" s="193">
        <f t="shared" si="10"/>
        <v>92</v>
      </c>
      <c r="AF22" s="194">
        <f t="shared" si="10"/>
        <v>63</v>
      </c>
      <c r="AG22" s="194">
        <f t="shared" si="10"/>
        <v>29</v>
      </c>
    </row>
    <row r="23" spans="2:33" ht="15.75" customHeight="1">
      <c r="B23" s="160" t="s">
        <v>127</v>
      </c>
      <c r="C23" s="160" t="s">
        <v>57</v>
      </c>
      <c r="E23" s="196">
        <f>'②前回との比較'!E25</f>
        <v>25</v>
      </c>
      <c r="F23" s="197">
        <f>'②前回との比較'!F25</f>
        <v>20</v>
      </c>
      <c r="G23" s="198">
        <f t="shared" si="1"/>
        <v>5</v>
      </c>
      <c r="H23" s="160">
        <f>'②前回との比較'!G25</f>
        <v>3</v>
      </c>
      <c r="I23" s="197">
        <f>'②前回との比較'!H25</f>
        <v>1</v>
      </c>
      <c r="J23" s="199">
        <f t="shared" si="9"/>
        <v>2</v>
      </c>
      <c r="K23" s="160">
        <f>'②前回との比較'!I25</f>
        <v>28</v>
      </c>
      <c r="L23" s="217">
        <f>'②前回との比較'!J25</f>
        <v>21</v>
      </c>
      <c r="M23" s="201">
        <f t="shared" si="2"/>
        <v>7</v>
      </c>
      <c r="O23" s="160">
        <f>'②前回との比較'!L25</f>
        <v>4</v>
      </c>
      <c r="P23" s="197">
        <f>'②前回との比較'!M25</f>
        <v>2</v>
      </c>
      <c r="Q23" s="202">
        <f t="shared" si="3"/>
        <v>2</v>
      </c>
      <c r="R23" s="160">
        <f>'②前回との比較'!N25</f>
        <v>5</v>
      </c>
      <c r="S23" s="197">
        <f>'②前回との比較'!O25</f>
        <v>4</v>
      </c>
      <c r="T23" s="202">
        <f t="shared" si="4"/>
        <v>1</v>
      </c>
      <c r="U23" s="160">
        <f>'②前回との比較'!P25</f>
        <v>9</v>
      </c>
      <c r="V23" s="197">
        <f>'②前回との比較'!Q25</f>
        <v>6</v>
      </c>
      <c r="W23" s="202">
        <f t="shared" si="5"/>
        <v>3</v>
      </c>
      <c r="Y23" s="160">
        <f>'②前回との比較'!S25</f>
        <v>29</v>
      </c>
      <c r="Z23" s="197">
        <f>'②前回との比較'!T25</f>
        <v>22</v>
      </c>
      <c r="AA23" s="202">
        <f t="shared" si="6"/>
        <v>7</v>
      </c>
      <c r="AB23" s="160">
        <f>'②前回との比較'!U25</f>
        <v>8</v>
      </c>
      <c r="AC23" s="197">
        <f>'②前回との比較'!V25</f>
        <v>5</v>
      </c>
      <c r="AD23" s="202">
        <f t="shared" si="7"/>
        <v>3</v>
      </c>
      <c r="AE23" s="160">
        <f>'②前回との比較'!W25</f>
        <v>37</v>
      </c>
      <c r="AF23" s="197">
        <f>'②前回との比較'!X25</f>
        <v>27</v>
      </c>
      <c r="AG23" s="202">
        <f t="shared" si="8"/>
        <v>10</v>
      </c>
    </row>
    <row r="24" spans="3:33" ht="15.75" customHeight="1">
      <c r="C24" s="160" t="s">
        <v>233</v>
      </c>
      <c r="E24" s="196">
        <f>'②前回との比較'!E26</f>
        <v>21</v>
      </c>
      <c r="F24" s="197">
        <f>'②前回との比較'!F26</f>
        <v>18</v>
      </c>
      <c r="G24" s="198">
        <f t="shared" si="1"/>
        <v>3</v>
      </c>
      <c r="H24" s="160">
        <f>'②前回との比較'!G26</f>
        <v>0</v>
      </c>
      <c r="I24" s="197">
        <f>'②前回との比較'!H26</f>
        <v>0</v>
      </c>
      <c r="J24" s="199">
        <f t="shared" si="9"/>
        <v>0</v>
      </c>
      <c r="K24" s="160">
        <f>'②前回との比較'!I26</f>
        <v>21</v>
      </c>
      <c r="L24" s="217">
        <f>'②前回との比較'!J26</f>
        <v>18</v>
      </c>
      <c r="M24" s="201">
        <f t="shared" si="2"/>
        <v>3</v>
      </c>
      <c r="O24" s="160">
        <f>'②前回との比較'!L26</f>
        <v>3</v>
      </c>
      <c r="P24" s="197">
        <f>'②前回との比較'!M26</f>
        <v>1</v>
      </c>
      <c r="Q24" s="202">
        <f t="shared" si="3"/>
        <v>2</v>
      </c>
      <c r="R24" s="160">
        <f>'②前回との比較'!N26</f>
        <v>0</v>
      </c>
      <c r="S24" s="197">
        <f>'②前回との比較'!O26</f>
        <v>0</v>
      </c>
      <c r="T24" s="202">
        <f t="shared" si="4"/>
        <v>0</v>
      </c>
      <c r="U24" s="160">
        <f>'②前回との比較'!P26</f>
        <v>3</v>
      </c>
      <c r="V24" s="197">
        <f>'②前回との比較'!Q26</f>
        <v>1</v>
      </c>
      <c r="W24" s="202">
        <f t="shared" si="5"/>
        <v>2</v>
      </c>
      <c r="Y24" s="160">
        <f>'②前回との比較'!S26</f>
        <v>24</v>
      </c>
      <c r="Z24" s="197">
        <f>'②前回との比較'!T26</f>
        <v>19</v>
      </c>
      <c r="AA24" s="202">
        <f t="shared" si="6"/>
        <v>5</v>
      </c>
      <c r="AB24" s="160">
        <f>'②前回との比較'!U26</f>
        <v>0</v>
      </c>
      <c r="AC24" s="197">
        <f>'②前回との比較'!V26</f>
        <v>0</v>
      </c>
      <c r="AD24" s="202">
        <f t="shared" si="7"/>
        <v>0</v>
      </c>
      <c r="AE24" s="160">
        <f>'②前回との比較'!W26</f>
        <v>24</v>
      </c>
      <c r="AF24" s="197">
        <f>'②前回との比較'!X26</f>
        <v>19</v>
      </c>
      <c r="AG24" s="202">
        <f t="shared" si="8"/>
        <v>5</v>
      </c>
    </row>
    <row r="25" spans="3:33" ht="15.75" customHeight="1">
      <c r="C25" s="160" t="s">
        <v>63</v>
      </c>
      <c r="E25" s="196">
        <f>'②前回との比較'!E27</f>
        <v>0</v>
      </c>
      <c r="F25" s="197">
        <f>'②前回との比較'!F27</f>
        <v>0</v>
      </c>
      <c r="G25" s="198">
        <f t="shared" si="1"/>
        <v>0</v>
      </c>
      <c r="H25" s="160">
        <f>'②前回との比較'!G27</f>
        <v>0</v>
      </c>
      <c r="I25" s="197">
        <f>'②前回との比較'!H27</f>
        <v>0</v>
      </c>
      <c r="J25" s="199">
        <f t="shared" si="9"/>
        <v>0</v>
      </c>
      <c r="K25" s="160">
        <f>'②前回との比較'!I27</f>
        <v>0</v>
      </c>
      <c r="L25" s="217">
        <f>'②前回との比較'!J27</f>
        <v>0</v>
      </c>
      <c r="M25" s="201">
        <f t="shared" si="2"/>
        <v>0</v>
      </c>
      <c r="O25" s="160">
        <f>'②前回との比較'!L27</f>
        <v>0</v>
      </c>
      <c r="P25" s="197">
        <f>'②前回との比較'!M27</f>
        <v>0</v>
      </c>
      <c r="Q25" s="202">
        <f t="shared" si="3"/>
        <v>0</v>
      </c>
      <c r="R25" s="160">
        <f>'②前回との比較'!N27</f>
        <v>0</v>
      </c>
      <c r="S25" s="197">
        <f>'②前回との比較'!O27</f>
        <v>0</v>
      </c>
      <c r="T25" s="202">
        <f t="shared" si="4"/>
        <v>0</v>
      </c>
      <c r="U25" s="160">
        <f>'②前回との比較'!P27</f>
        <v>0</v>
      </c>
      <c r="V25" s="197">
        <f>'②前回との比較'!Q27</f>
        <v>0</v>
      </c>
      <c r="W25" s="202">
        <f t="shared" si="5"/>
        <v>0</v>
      </c>
      <c r="Y25" s="160">
        <f>'②前回との比較'!S27</f>
        <v>0</v>
      </c>
      <c r="Z25" s="197">
        <f>'②前回との比較'!T27</f>
        <v>0</v>
      </c>
      <c r="AA25" s="202">
        <f t="shared" si="6"/>
        <v>0</v>
      </c>
      <c r="AB25" s="160">
        <f>'②前回との比較'!U27</f>
        <v>0</v>
      </c>
      <c r="AC25" s="197">
        <f>'②前回との比較'!V27</f>
        <v>0</v>
      </c>
      <c r="AD25" s="202">
        <f t="shared" si="7"/>
        <v>0</v>
      </c>
      <c r="AE25" s="160">
        <f>'②前回との比較'!W27</f>
        <v>0</v>
      </c>
      <c r="AF25" s="197">
        <f>'②前回との比較'!X27</f>
        <v>0</v>
      </c>
      <c r="AG25" s="202">
        <f t="shared" si="8"/>
        <v>0</v>
      </c>
    </row>
    <row r="26" spans="3:33" ht="15.75" customHeight="1">
      <c r="C26" s="160" t="s">
        <v>64</v>
      </c>
      <c r="E26" s="196">
        <f>'②前回との比較'!E28</f>
        <v>0</v>
      </c>
      <c r="F26" s="197">
        <f>'②前回との比較'!F28</f>
        <v>0</v>
      </c>
      <c r="G26" s="198">
        <f t="shared" si="1"/>
        <v>0</v>
      </c>
      <c r="H26" s="160">
        <f>'②前回との比較'!G28</f>
        <v>0</v>
      </c>
      <c r="I26" s="197">
        <f>'②前回との比較'!H28</f>
        <v>0</v>
      </c>
      <c r="J26" s="199">
        <f t="shared" si="9"/>
        <v>0</v>
      </c>
      <c r="K26" s="160">
        <f>'②前回との比較'!I28</f>
        <v>0</v>
      </c>
      <c r="L26" s="217">
        <f>'②前回との比較'!J28</f>
        <v>0</v>
      </c>
      <c r="M26" s="201">
        <f t="shared" si="2"/>
        <v>0</v>
      </c>
      <c r="O26" s="160">
        <f>'②前回との比較'!L28</f>
        <v>0</v>
      </c>
      <c r="P26" s="197">
        <f>'②前回との比較'!M28</f>
        <v>0</v>
      </c>
      <c r="Q26" s="202">
        <f t="shared" si="3"/>
        <v>0</v>
      </c>
      <c r="R26" s="160">
        <f>'②前回との比較'!N28</f>
        <v>1</v>
      </c>
      <c r="S26" s="197">
        <f>'②前回との比較'!O28</f>
        <v>0</v>
      </c>
      <c r="T26" s="202">
        <f t="shared" si="4"/>
        <v>1</v>
      </c>
      <c r="U26" s="160">
        <f>'②前回との比較'!P28</f>
        <v>1</v>
      </c>
      <c r="V26" s="197">
        <f>'②前回との比較'!Q28</f>
        <v>0</v>
      </c>
      <c r="W26" s="202">
        <f t="shared" si="5"/>
        <v>1</v>
      </c>
      <c r="Y26" s="160">
        <f>'②前回との比較'!S28</f>
        <v>0</v>
      </c>
      <c r="Z26" s="197">
        <f>'②前回との比較'!T28</f>
        <v>0</v>
      </c>
      <c r="AA26" s="202">
        <f t="shared" si="6"/>
        <v>0</v>
      </c>
      <c r="AB26" s="160">
        <f>'②前回との比較'!U28</f>
        <v>1</v>
      </c>
      <c r="AC26" s="197">
        <f>'②前回との比較'!V28</f>
        <v>0</v>
      </c>
      <c r="AD26" s="202">
        <f t="shared" si="7"/>
        <v>1</v>
      </c>
      <c r="AE26" s="160">
        <f>'②前回との比較'!W28</f>
        <v>1</v>
      </c>
      <c r="AF26" s="197">
        <f>'②前回との比較'!X28</f>
        <v>0</v>
      </c>
      <c r="AG26" s="202">
        <f t="shared" si="8"/>
        <v>1</v>
      </c>
    </row>
    <row r="27" spans="3:33" ht="15.75" customHeight="1">
      <c r="C27" s="160" t="s">
        <v>234</v>
      </c>
      <c r="E27" s="196">
        <f>'②前回との比較'!E29</f>
        <v>2</v>
      </c>
      <c r="F27" s="197">
        <f>'②前回との比較'!F29</f>
        <v>0</v>
      </c>
      <c r="G27" s="198">
        <f t="shared" si="1"/>
        <v>2</v>
      </c>
      <c r="H27" s="160">
        <f>'②前回との比較'!G29</f>
        <v>0</v>
      </c>
      <c r="I27" s="197">
        <f>'②前回との比較'!H29</f>
        <v>1</v>
      </c>
      <c r="J27" s="199">
        <f t="shared" si="9"/>
        <v>-1</v>
      </c>
      <c r="K27" s="160">
        <f>'②前回との比較'!I29</f>
        <v>2</v>
      </c>
      <c r="L27" s="217">
        <f>'②前回との比較'!J29</f>
        <v>1</v>
      </c>
      <c r="M27" s="201">
        <f t="shared" si="2"/>
        <v>1</v>
      </c>
      <c r="O27" s="160">
        <f>'②前回との比較'!L29</f>
        <v>2</v>
      </c>
      <c r="P27" s="197">
        <f>'②前回との比較'!M29</f>
        <v>0</v>
      </c>
      <c r="Q27" s="202">
        <f t="shared" si="3"/>
        <v>2</v>
      </c>
      <c r="R27" s="160">
        <f>'②前回との比較'!N29</f>
        <v>0</v>
      </c>
      <c r="S27" s="197">
        <f>'②前回との比較'!O29</f>
        <v>0</v>
      </c>
      <c r="T27" s="202">
        <f t="shared" si="4"/>
        <v>0</v>
      </c>
      <c r="U27" s="160">
        <f>'②前回との比較'!P29</f>
        <v>2</v>
      </c>
      <c r="V27" s="197">
        <f>'②前回との比較'!Q29</f>
        <v>0</v>
      </c>
      <c r="W27" s="202">
        <f t="shared" si="5"/>
        <v>2</v>
      </c>
      <c r="Y27" s="160">
        <f>'②前回との比較'!S29</f>
        <v>4</v>
      </c>
      <c r="Z27" s="197">
        <f>'②前回との比較'!T29</f>
        <v>0</v>
      </c>
      <c r="AA27" s="202">
        <f t="shared" si="6"/>
        <v>4</v>
      </c>
      <c r="AB27" s="160">
        <f>'②前回との比較'!U29</f>
        <v>0</v>
      </c>
      <c r="AC27" s="197">
        <f>'②前回との比較'!V29</f>
        <v>1</v>
      </c>
      <c r="AD27" s="202">
        <f t="shared" si="7"/>
        <v>-1</v>
      </c>
      <c r="AE27" s="160">
        <f>'②前回との比較'!W29</f>
        <v>4</v>
      </c>
      <c r="AF27" s="197">
        <f>'②前回との比較'!X29</f>
        <v>1</v>
      </c>
      <c r="AG27" s="202">
        <f t="shared" si="8"/>
        <v>3</v>
      </c>
    </row>
    <row r="28" spans="2:33" ht="15.75" customHeight="1" thickBot="1">
      <c r="B28" s="151"/>
      <c r="C28" s="203" t="s">
        <v>61</v>
      </c>
      <c r="D28" s="204"/>
      <c r="E28" s="205">
        <f>'②前回との比較'!E30</f>
        <v>12</v>
      </c>
      <c r="F28" s="206">
        <f>'②前回との比較'!F30</f>
        <v>4</v>
      </c>
      <c r="G28" s="207">
        <f t="shared" si="1"/>
        <v>8</v>
      </c>
      <c r="H28" s="203">
        <f>'②前回との比較'!G30</f>
        <v>2</v>
      </c>
      <c r="I28" s="206">
        <f>'②前回との比較'!H30</f>
        <v>1</v>
      </c>
      <c r="J28" s="207">
        <f t="shared" si="9"/>
        <v>1</v>
      </c>
      <c r="K28" s="203">
        <f>'②前回との比較'!I30</f>
        <v>14</v>
      </c>
      <c r="L28" s="209">
        <f>'②前回との比較'!J30</f>
        <v>5</v>
      </c>
      <c r="M28" s="209">
        <f t="shared" si="2"/>
        <v>9</v>
      </c>
      <c r="N28" s="204"/>
      <c r="O28" s="203">
        <f>'②前回との比較'!L30</f>
        <v>8</v>
      </c>
      <c r="P28" s="206">
        <f>'②前回との比較'!M30</f>
        <v>9</v>
      </c>
      <c r="Q28" s="206">
        <f t="shared" si="3"/>
        <v>-1</v>
      </c>
      <c r="R28" s="203">
        <f>'②前回との比較'!N30</f>
        <v>4</v>
      </c>
      <c r="S28" s="206">
        <f>'②前回との比較'!O30</f>
        <v>2</v>
      </c>
      <c r="T28" s="206">
        <f t="shared" si="4"/>
        <v>2</v>
      </c>
      <c r="U28" s="203">
        <f>'②前回との比較'!P30</f>
        <v>12</v>
      </c>
      <c r="V28" s="206">
        <f>'②前回との比較'!Q30</f>
        <v>11</v>
      </c>
      <c r="W28" s="206">
        <f t="shared" si="5"/>
        <v>1</v>
      </c>
      <c r="X28" s="204"/>
      <c r="Y28" s="203">
        <f>'②前回との比較'!S30</f>
        <v>20</v>
      </c>
      <c r="Z28" s="206">
        <f>'②前回との比較'!T30</f>
        <v>13</v>
      </c>
      <c r="AA28" s="206">
        <f t="shared" si="6"/>
        <v>7</v>
      </c>
      <c r="AB28" s="203">
        <f>'②前回との比較'!U30</f>
        <v>6</v>
      </c>
      <c r="AC28" s="206">
        <f>'②前回との比較'!V30</f>
        <v>3</v>
      </c>
      <c r="AD28" s="206">
        <f t="shared" si="7"/>
        <v>3</v>
      </c>
      <c r="AE28" s="203">
        <f>'②前回との比較'!W30</f>
        <v>26</v>
      </c>
      <c r="AF28" s="206">
        <f>'②前回との比較'!X30</f>
        <v>16</v>
      </c>
      <c r="AG28" s="206">
        <f t="shared" si="8"/>
        <v>10</v>
      </c>
    </row>
    <row r="29" spans="2:33" ht="15.75" customHeight="1">
      <c r="B29" s="210" t="s">
        <v>130</v>
      </c>
      <c r="C29" s="151" t="s">
        <v>51</v>
      </c>
      <c r="D29" s="211"/>
      <c r="E29" s="196">
        <f>'②前回との比較'!E31</f>
        <v>0</v>
      </c>
      <c r="F29" s="197">
        <f>'②前回との比較'!F31</f>
        <v>0</v>
      </c>
      <c r="G29" s="198">
        <f t="shared" si="1"/>
        <v>0</v>
      </c>
      <c r="H29" s="160">
        <f>'②前回との比較'!G31</f>
        <v>0</v>
      </c>
      <c r="I29" s="197">
        <f>'②前回との比較'!H31</f>
        <v>0</v>
      </c>
      <c r="J29" s="198">
        <f t="shared" si="9"/>
        <v>0</v>
      </c>
      <c r="K29" s="160">
        <f>'②前回との比較'!I31</f>
        <v>0</v>
      </c>
      <c r="L29" s="217">
        <f>'②前回との比較'!J31</f>
        <v>0</v>
      </c>
      <c r="M29" s="201">
        <f t="shared" si="2"/>
        <v>0</v>
      </c>
      <c r="N29" s="211"/>
      <c r="O29" s="160">
        <f>'②前回との比較'!L31</f>
        <v>0</v>
      </c>
      <c r="P29" s="197">
        <f>'②前回との比較'!M31</f>
        <v>0</v>
      </c>
      <c r="Q29" s="202">
        <f t="shared" si="3"/>
        <v>0</v>
      </c>
      <c r="R29" s="160">
        <f>'②前回との比較'!N31</f>
        <v>1</v>
      </c>
      <c r="S29" s="197">
        <f>'②前回との比較'!O31</f>
        <v>0</v>
      </c>
      <c r="T29" s="202">
        <f t="shared" si="4"/>
        <v>1</v>
      </c>
      <c r="U29" s="160">
        <f>'②前回との比較'!P31</f>
        <v>1</v>
      </c>
      <c r="V29" s="197">
        <f>'②前回との比較'!Q31</f>
        <v>0</v>
      </c>
      <c r="W29" s="202">
        <f t="shared" si="5"/>
        <v>1</v>
      </c>
      <c r="X29" s="211"/>
      <c r="Y29" s="160">
        <f>'②前回との比較'!S31</f>
        <v>0</v>
      </c>
      <c r="Z29" s="197">
        <f>'②前回との比較'!T31</f>
        <v>0</v>
      </c>
      <c r="AA29" s="202">
        <f t="shared" si="6"/>
        <v>0</v>
      </c>
      <c r="AB29" s="160">
        <f>'②前回との比較'!U31</f>
        <v>1</v>
      </c>
      <c r="AC29" s="197">
        <f>'②前回との比較'!V31</f>
        <v>0</v>
      </c>
      <c r="AD29" s="202">
        <f t="shared" si="7"/>
        <v>1</v>
      </c>
      <c r="AE29" s="160">
        <f>'②前回との比較'!W31</f>
        <v>1</v>
      </c>
      <c r="AF29" s="197">
        <f>'②前回との比較'!X31</f>
        <v>0</v>
      </c>
      <c r="AG29" s="202">
        <f t="shared" si="8"/>
        <v>1</v>
      </c>
    </row>
    <row r="30" spans="2:33" ht="15.75" customHeight="1">
      <c r="B30" s="151"/>
      <c r="C30" s="151" t="s">
        <v>52</v>
      </c>
      <c r="D30" s="211"/>
      <c r="E30" s="196">
        <f>'②前回との比較'!E32</f>
        <v>0</v>
      </c>
      <c r="F30" s="197">
        <f>'②前回との比較'!F32</f>
        <v>0</v>
      </c>
      <c r="G30" s="198">
        <f t="shared" si="1"/>
        <v>0</v>
      </c>
      <c r="H30" s="160">
        <f>'②前回との比較'!G32</f>
        <v>0</v>
      </c>
      <c r="I30" s="197">
        <f>'②前回との比較'!H32</f>
        <v>0</v>
      </c>
      <c r="J30" s="198">
        <f t="shared" si="9"/>
        <v>0</v>
      </c>
      <c r="K30" s="160">
        <f>'②前回との比較'!I32</f>
        <v>0</v>
      </c>
      <c r="L30" s="217">
        <f>'②前回との比較'!J32</f>
        <v>0</v>
      </c>
      <c r="M30" s="201">
        <f t="shared" si="2"/>
        <v>0</v>
      </c>
      <c r="N30" s="211"/>
      <c r="O30" s="160">
        <f>'②前回との比較'!L32</f>
        <v>0</v>
      </c>
      <c r="P30" s="197">
        <f>'②前回との比較'!M32</f>
        <v>0</v>
      </c>
      <c r="Q30" s="202">
        <f t="shared" si="3"/>
        <v>0</v>
      </c>
      <c r="R30" s="160">
        <f>'②前回との比較'!N32</f>
        <v>0</v>
      </c>
      <c r="S30" s="197">
        <f>'②前回との比較'!O32</f>
        <v>0</v>
      </c>
      <c r="T30" s="202">
        <f t="shared" si="4"/>
        <v>0</v>
      </c>
      <c r="U30" s="160">
        <f>'②前回との比較'!P32</f>
        <v>0</v>
      </c>
      <c r="V30" s="197">
        <f>'②前回との比較'!Q32</f>
        <v>0</v>
      </c>
      <c r="W30" s="202">
        <f t="shared" si="5"/>
        <v>0</v>
      </c>
      <c r="X30" s="211"/>
      <c r="Y30" s="160">
        <f>'②前回との比較'!S32</f>
        <v>0</v>
      </c>
      <c r="Z30" s="197">
        <f>'②前回との比較'!T32</f>
        <v>0</v>
      </c>
      <c r="AA30" s="202">
        <f t="shared" si="6"/>
        <v>0</v>
      </c>
      <c r="AB30" s="160">
        <f>'②前回との比較'!U32</f>
        <v>0</v>
      </c>
      <c r="AC30" s="197">
        <f>'②前回との比較'!V32</f>
        <v>0</v>
      </c>
      <c r="AD30" s="202">
        <f t="shared" si="7"/>
        <v>0</v>
      </c>
      <c r="AE30" s="160">
        <f>'②前回との比較'!W32</f>
        <v>0</v>
      </c>
      <c r="AF30" s="197">
        <f>'②前回との比較'!X32</f>
        <v>0</v>
      </c>
      <c r="AG30" s="202">
        <f t="shared" si="8"/>
        <v>0</v>
      </c>
    </row>
    <row r="31" spans="2:33" ht="15.75" customHeight="1">
      <c r="B31" s="151"/>
      <c r="C31" s="151" t="s">
        <v>53</v>
      </c>
      <c r="D31" s="211"/>
      <c r="E31" s="196">
        <f>'②前回との比較'!E33</f>
        <v>6</v>
      </c>
      <c r="F31" s="197">
        <f>'②前回との比較'!F33</f>
        <v>3</v>
      </c>
      <c r="G31" s="198">
        <f t="shared" si="1"/>
        <v>3</v>
      </c>
      <c r="H31" s="160">
        <f>'②前回との比較'!G33</f>
        <v>0</v>
      </c>
      <c r="I31" s="197">
        <f>'②前回との比較'!H33</f>
        <v>0</v>
      </c>
      <c r="J31" s="198">
        <f t="shared" si="9"/>
        <v>0</v>
      </c>
      <c r="K31" s="160">
        <f>'②前回との比較'!I33</f>
        <v>6</v>
      </c>
      <c r="L31" s="217">
        <f>'②前回との比較'!J33</f>
        <v>3</v>
      </c>
      <c r="M31" s="201">
        <f t="shared" si="2"/>
        <v>3</v>
      </c>
      <c r="N31" s="211"/>
      <c r="O31" s="160">
        <f>'②前回との比較'!L33</f>
        <v>3</v>
      </c>
      <c r="P31" s="197">
        <f>'②前回との比較'!M33</f>
        <v>2</v>
      </c>
      <c r="Q31" s="202">
        <f t="shared" si="3"/>
        <v>1</v>
      </c>
      <c r="R31" s="160">
        <f>'②前回との比較'!N33</f>
        <v>6</v>
      </c>
      <c r="S31" s="197">
        <f>'②前回との比較'!O33</f>
        <v>1</v>
      </c>
      <c r="T31" s="202">
        <f t="shared" si="4"/>
        <v>5</v>
      </c>
      <c r="U31" s="160">
        <f>'②前回との比較'!P33</f>
        <v>9</v>
      </c>
      <c r="V31" s="197">
        <f>'②前回との比較'!Q33</f>
        <v>3</v>
      </c>
      <c r="W31" s="202">
        <f t="shared" si="5"/>
        <v>6</v>
      </c>
      <c r="X31" s="211"/>
      <c r="Y31" s="160">
        <f>'②前回との比較'!S33</f>
        <v>9</v>
      </c>
      <c r="Z31" s="197">
        <f>'②前回との比較'!T33</f>
        <v>5</v>
      </c>
      <c r="AA31" s="202">
        <f t="shared" si="6"/>
        <v>4</v>
      </c>
      <c r="AB31" s="160">
        <f>'②前回との比較'!U33</f>
        <v>6</v>
      </c>
      <c r="AC31" s="197">
        <f>'②前回との比較'!V33</f>
        <v>1</v>
      </c>
      <c r="AD31" s="202">
        <f t="shared" si="7"/>
        <v>5</v>
      </c>
      <c r="AE31" s="160">
        <f>'②前回との比較'!W33</f>
        <v>15</v>
      </c>
      <c r="AF31" s="197">
        <f>'②前回との比較'!X33</f>
        <v>6</v>
      </c>
      <c r="AG31" s="202">
        <f t="shared" si="8"/>
        <v>9</v>
      </c>
    </row>
    <row r="32" spans="2:33" ht="15.75" customHeight="1">
      <c r="B32" s="151"/>
      <c r="C32" s="151" t="s">
        <v>54</v>
      </c>
      <c r="D32" s="211"/>
      <c r="E32" s="196">
        <f>'②前回との比較'!E34</f>
        <v>21</v>
      </c>
      <c r="F32" s="197">
        <f>'②前回との比較'!F34</f>
        <v>10</v>
      </c>
      <c r="G32" s="198">
        <f t="shared" si="1"/>
        <v>11</v>
      </c>
      <c r="H32" s="160">
        <f>'②前回との比較'!G34</f>
        <v>2</v>
      </c>
      <c r="I32" s="197">
        <f>'②前回との比較'!H34</f>
        <v>1</v>
      </c>
      <c r="J32" s="198">
        <f t="shared" si="9"/>
        <v>1</v>
      </c>
      <c r="K32" s="160">
        <f>'②前回との比較'!I34</f>
        <v>23</v>
      </c>
      <c r="L32" s="217">
        <f>'②前回との比較'!J34</f>
        <v>11</v>
      </c>
      <c r="M32" s="201">
        <f t="shared" si="2"/>
        <v>12</v>
      </c>
      <c r="N32" s="211"/>
      <c r="O32" s="160">
        <f>'②前回との比較'!L34</f>
        <v>8</v>
      </c>
      <c r="P32" s="197">
        <f>'②前回との比較'!M34</f>
        <v>4</v>
      </c>
      <c r="Q32" s="202">
        <f t="shared" si="3"/>
        <v>4</v>
      </c>
      <c r="R32" s="160">
        <f>'②前回との比較'!N34</f>
        <v>3</v>
      </c>
      <c r="S32" s="197">
        <f>'②前回との比較'!O34</f>
        <v>5</v>
      </c>
      <c r="T32" s="202">
        <f t="shared" si="4"/>
        <v>-2</v>
      </c>
      <c r="U32" s="160">
        <f>'②前回との比較'!P34</f>
        <v>11</v>
      </c>
      <c r="V32" s="197">
        <f>'②前回との比較'!Q34</f>
        <v>9</v>
      </c>
      <c r="W32" s="202">
        <f t="shared" si="5"/>
        <v>2</v>
      </c>
      <c r="X32" s="211"/>
      <c r="Y32" s="160">
        <f>'②前回との比較'!S34</f>
        <v>29</v>
      </c>
      <c r="Z32" s="197">
        <f>'②前回との比較'!T34</f>
        <v>14</v>
      </c>
      <c r="AA32" s="202">
        <f t="shared" si="6"/>
        <v>15</v>
      </c>
      <c r="AB32" s="160">
        <f>'②前回との比較'!U34</f>
        <v>5</v>
      </c>
      <c r="AC32" s="197">
        <f>'②前回との比較'!V34</f>
        <v>6</v>
      </c>
      <c r="AD32" s="202">
        <f t="shared" si="7"/>
        <v>-1</v>
      </c>
      <c r="AE32" s="160">
        <f>'②前回との比較'!W34</f>
        <v>34</v>
      </c>
      <c r="AF32" s="197">
        <f>'②前回との比較'!X34</f>
        <v>20</v>
      </c>
      <c r="AG32" s="202">
        <f t="shared" si="8"/>
        <v>14</v>
      </c>
    </row>
    <row r="33" spans="2:33" ht="15.75" customHeight="1">
      <c r="B33" s="151"/>
      <c r="C33" s="151" t="s">
        <v>55</v>
      </c>
      <c r="D33" s="211"/>
      <c r="E33" s="196">
        <f>'②前回との比較'!E35</f>
        <v>13</v>
      </c>
      <c r="F33" s="197">
        <f>'②前回との比較'!F35</f>
        <v>15</v>
      </c>
      <c r="G33" s="198">
        <f t="shared" si="1"/>
        <v>-2</v>
      </c>
      <c r="H33" s="160">
        <f>'②前回との比較'!G35</f>
        <v>1</v>
      </c>
      <c r="I33" s="197">
        <f>'②前回との比較'!H35</f>
        <v>2</v>
      </c>
      <c r="J33" s="198">
        <f t="shared" si="9"/>
        <v>-1</v>
      </c>
      <c r="K33" s="160">
        <f>'②前回との比較'!I35</f>
        <v>14</v>
      </c>
      <c r="L33" s="217">
        <f>'②前回との比較'!J35</f>
        <v>17</v>
      </c>
      <c r="M33" s="201">
        <f t="shared" si="2"/>
        <v>-3</v>
      </c>
      <c r="N33" s="211"/>
      <c r="O33" s="160">
        <f>'②前回との比較'!L35</f>
        <v>2</v>
      </c>
      <c r="P33" s="197">
        <f>'②前回との比較'!M35</f>
        <v>5</v>
      </c>
      <c r="Q33" s="202">
        <f t="shared" si="3"/>
        <v>-3</v>
      </c>
      <c r="R33" s="160">
        <f>'②前回との比較'!N35</f>
        <v>0</v>
      </c>
      <c r="S33" s="197">
        <f>'②前回との比較'!O35</f>
        <v>0</v>
      </c>
      <c r="T33" s="202">
        <f t="shared" si="4"/>
        <v>0</v>
      </c>
      <c r="U33" s="160">
        <f>'②前回との比較'!P35</f>
        <v>2</v>
      </c>
      <c r="V33" s="197">
        <f>'②前回との比較'!Q35</f>
        <v>5</v>
      </c>
      <c r="W33" s="202">
        <f t="shared" si="5"/>
        <v>-3</v>
      </c>
      <c r="X33" s="211"/>
      <c r="Y33" s="160">
        <f>'②前回との比較'!S35</f>
        <v>15</v>
      </c>
      <c r="Z33" s="197">
        <f>'②前回との比較'!T35</f>
        <v>20</v>
      </c>
      <c r="AA33" s="202">
        <f t="shared" si="6"/>
        <v>-5</v>
      </c>
      <c r="AB33" s="160">
        <f>'②前回との比較'!U35</f>
        <v>1</v>
      </c>
      <c r="AC33" s="197">
        <f>'②前回との比較'!V35</f>
        <v>2</v>
      </c>
      <c r="AD33" s="202">
        <f t="shared" si="7"/>
        <v>-1</v>
      </c>
      <c r="AE33" s="160">
        <f>'②前回との比較'!W35</f>
        <v>16</v>
      </c>
      <c r="AF33" s="197">
        <f>'②前回との比較'!X35</f>
        <v>22</v>
      </c>
      <c r="AG33" s="202">
        <f t="shared" si="8"/>
        <v>-6</v>
      </c>
    </row>
    <row r="34" spans="2:33" ht="15.75" customHeight="1">
      <c r="B34" s="151"/>
      <c r="C34" s="151" t="s">
        <v>56</v>
      </c>
      <c r="D34" s="211"/>
      <c r="E34" s="196">
        <f>'②前回との比較'!E36</f>
        <v>20</v>
      </c>
      <c r="F34" s="197">
        <f>'②前回との比較'!F36</f>
        <v>14</v>
      </c>
      <c r="G34" s="198">
        <f t="shared" si="1"/>
        <v>6</v>
      </c>
      <c r="H34" s="160">
        <f>'②前回との比較'!G36</f>
        <v>2</v>
      </c>
      <c r="I34" s="197">
        <f>'②前回との比較'!H36</f>
        <v>0</v>
      </c>
      <c r="J34" s="198">
        <f t="shared" si="9"/>
        <v>2</v>
      </c>
      <c r="K34" s="160">
        <f>'②前回との比較'!I36</f>
        <v>22</v>
      </c>
      <c r="L34" s="217">
        <f>'②前回との比較'!J36</f>
        <v>14</v>
      </c>
      <c r="M34" s="201">
        <f t="shared" si="2"/>
        <v>8</v>
      </c>
      <c r="N34" s="211"/>
      <c r="O34" s="160">
        <f>'②前回との比較'!L36</f>
        <v>4</v>
      </c>
      <c r="P34" s="197">
        <f>'②前回との比較'!M36</f>
        <v>1</v>
      </c>
      <c r="Q34" s="202">
        <f t="shared" si="3"/>
        <v>3</v>
      </c>
      <c r="R34" s="160">
        <f>'②前回との比較'!N36</f>
        <v>0</v>
      </c>
      <c r="S34" s="197">
        <f>'②前回との比較'!O36</f>
        <v>0</v>
      </c>
      <c r="T34" s="202">
        <f t="shared" si="4"/>
        <v>0</v>
      </c>
      <c r="U34" s="160">
        <f>'②前回との比較'!P36</f>
        <v>4</v>
      </c>
      <c r="V34" s="197">
        <f>'②前回との比較'!Q36</f>
        <v>1</v>
      </c>
      <c r="W34" s="202">
        <f t="shared" si="5"/>
        <v>3</v>
      </c>
      <c r="X34" s="211"/>
      <c r="Y34" s="160">
        <f>'②前回との比較'!S36</f>
        <v>24</v>
      </c>
      <c r="Z34" s="197">
        <f>'②前回との比較'!T36</f>
        <v>15</v>
      </c>
      <c r="AA34" s="202">
        <f t="shared" si="6"/>
        <v>9</v>
      </c>
      <c r="AB34" s="160">
        <f>'②前回との比較'!U36</f>
        <v>2</v>
      </c>
      <c r="AC34" s="197">
        <f>'②前回との比較'!V36</f>
        <v>0</v>
      </c>
      <c r="AD34" s="202">
        <f t="shared" si="7"/>
        <v>2</v>
      </c>
      <c r="AE34" s="160">
        <f>'②前回との比較'!W36</f>
        <v>26</v>
      </c>
      <c r="AF34" s="197">
        <f>'②前回との比較'!X36</f>
        <v>15</v>
      </c>
      <c r="AG34" s="202">
        <f t="shared" si="8"/>
        <v>11</v>
      </c>
    </row>
    <row r="35" spans="2:33" ht="15.75" customHeight="1" thickBot="1">
      <c r="B35" s="203"/>
      <c r="C35" s="203" t="s">
        <v>61</v>
      </c>
      <c r="D35" s="204"/>
      <c r="E35" s="205">
        <f>'②前回との比較'!E37</f>
        <v>0</v>
      </c>
      <c r="F35" s="206">
        <f>'②前回との比較'!F37</f>
        <v>0</v>
      </c>
      <c r="G35" s="207">
        <f t="shared" si="1"/>
        <v>0</v>
      </c>
      <c r="H35" s="203">
        <f>'②前回との比較'!G37</f>
        <v>0</v>
      </c>
      <c r="I35" s="206">
        <f>'②前回との比較'!H37</f>
        <v>0</v>
      </c>
      <c r="J35" s="207">
        <f t="shared" si="9"/>
        <v>0</v>
      </c>
      <c r="K35" s="203">
        <f>'②前回との比較'!I37</f>
        <v>0</v>
      </c>
      <c r="L35" s="209">
        <f>'②前回との比較'!J37</f>
        <v>0</v>
      </c>
      <c r="M35" s="209">
        <f t="shared" si="2"/>
        <v>0</v>
      </c>
      <c r="N35" s="204"/>
      <c r="O35" s="203">
        <f>'②前回との比較'!L37</f>
        <v>0</v>
      </c>
      <c r="P35" s="206">
        <f>'②前回との比較'!M37</f>
        <v>0</v>
      </c>
      <c r="Q35" s="206">
        <f t="shared" si="3"/>
        <v>0</v>
      </c>
      <c r="R35" s="203">
        <f>'②前回との比較'!N37</f>
        <v>0</v>
      </c>
      <c r="S35" s="206">
        <f>'②前回との比較'!O37</f>
        <v>0</v>
      </c>
      <c r="T35" s="206">
        <f t="shared" si="4"/>
        <v>0</v>
      </c>
      <c r="U35" s="203">
        <f>'②前回との比較'!P37</f>
        <v>0</v>
      </c>
      <c r="V35" s="206">
        <f>'②前回との比較'!Q37</f>
        <v>0</v>
      </c>
      <c r="W35" s="206">
        <f t="shared" si="5"/>
        <v>0</v>
      </c>
      <c r="X35" s="204"/>
      <c r="Y35" s="203">
        <f>'②前回との比較'!S37</f>
        <v>0</v>
      </c>
      <c r="Z35" s="206">
        <f>'②前回との比較'!T37</f>
        <v>0</v>
      </c>
      <c r="AA35" s="206">
        <f t="shared" si="6"/>
        <v>0</v>
      </c>
      <c r="AB35" s="203">
        <f>'②前回との比較'!U37</f>
        <v>0</v>
      </c>
      <c r="AC35" s="206">
        <f>'②前回との比較'!V37</f>
        <v>0</v>
      </c>
      <c r="AD35" s="206">
        <f t="shared" si="7"/>
        <v>0</v>
      </c>
      <c r="AE35" s="203">
        <f>'②前回との比較'!W37</f>
        <v>0</v>
      </c>
      <c r="AF35" s="206">
        <f>'②前回との比較'!X37</f>
        <v>0</v>
      </c>
      <c r="AG35" s="206">
        <f t="shared" si="8"/>
        <v>0</v>
      </c>
    </row>
    <row r="36" spans="2:33" ht="15.75" customHeight="1">
      <c r="B36" s="210" t="s">
        <v>131</v>
      </c>
      <c r="C36" s="151" t="s">
        <v>59</v>
      </c>
      <c r="D36" s="211"/>
      <c r="E36" s="196">
        <f>'②前回との比較'!E38</f>
        <v>42</v>
      </c>
      <c r="F36" s="197">
        <f>'②前回との比較'!F38</f>
        <v>35</v>
      </c>
      <c r="G36" s="198">
        <f t="shared" si="1"/>
        <v>7</v>
      </c>
      <c r="H36" s="160">
        <f>'②前回との比較'!G38</f>
        <v>4</v>
      </c>
      <c r="I36" s="197">
        <f>'②前回との比較'!H38</f>
        <v>2</v>
      </c>
      <c r="J36" s="198">
        <f t="shared" si="9"/>
        <v>2</v>
      </c>
      <c r="K36" s="160">
        <f>'②前回との比較'!I38</f>
        <v>46</v>
      </c>
      <c r="L36" s="217">
        <f>'②前回との比較'!J38</f>
        <v>37</v>
      </c>
      <c r="M36" s="201">
        <f t="shared" si="2"/>
        <v>9</v>
      </c>
      <c r="N36" s="211"/>
      <c r="O36" s="160">
        <f>'②前回との比較'!L38</f>
        <v>4</v>
      </c>
      <c r="P36" s="197">
        <f>'②前回との比較'!M38</f>
        <v>0</v>
      </c>
      <c r="Q36" s="202">
        <f t="shared" si="3"/>
        <v>4</v>
      </c>
      <c r="R36" s="160">
        <f>'②前回との比較'!N38</f>
        <v>3</v>
      </c>
      <c r="S36" s="197">
        <f>'②前回との比較'!O38</f>
        <v>2</v>
      </c>
      <c r="T36" s="202">
        <f t="shared" si="4"/>
        <v>1</v>
      </c>
      <c r="U36" s="160">
        <f>'②前回との比較'!P38</f>
        <v>7</v>
      </c>
      <c r="V36" s="197">
        <f>'②前回との比較'!Q38</f>
        <v>2</v>
      </c>
      <c r="W36" s="202">
        <f t="shared" si="5"/>
        <v>5</v>
      </c>
      <c r="X36" s="211"/>
      <c r="Y36" s="160">
        <f>'②前回との比較'!S38</f>
        <v>46</v>
      </c>
      <c r="Z36" s="197">
        <f>'②前回との比較'!T38</f>
        <v>35</v>
      </c>
      <c r="AA36" s="202">
        <f t="shared" si="6"/>
        <v>11</v>
      </c>
      <c r="AB36" s="160">
        <f>'②前回との比較'!U38</f>
        <v>7</v>
      </c>
      <c r="AC36" s="197">
        <f>'②前回との比較'!V38</f>
        <v>4</v>
      </c>
      <c r="AD36" s="202">
        <f t="shared" si="7"/>
        <v>3</v>
      </c>
      <c r="AE36" s="160">
        <f>'②前回との比較'!W38</f>
        <v>53</v>
      </c>
      <c r="AF36" s="197">
        <f>'②前回との比較'!X38</f>
        <v>39</v>
      </c>
      <c r="AG36" s="202">
        <f t="shared" si="8"/>
        <v>14</v>
      </c>
    </row>
    <row r="37" spans="2:33" ht="15.75" customHeight="1">
      <c r="B37" s="151"/>
      <c r="C37" s="151" t="s">
        <v>60</v>
      </c>
      <c r="D37" s="211"/>
      <c r="E37" s="196">
        <f>'②前回との比較'!E39</f>
        <v>10</v>
      </c>
      <c r="F37" s="197">
        <f>'②前回との比較'!F39</f>
        <v>3</v>
      </c>
      <c r="G37" s="198">
        <f t="shared" si="1"/>
        <v>7</v>
      </c>
      <c r="H37" s="160">
        <f>'②前回との比較'!G39</f>
        <v>1</v>
      </c>
      <c r="I37" s="197">
        <f>'②前回との比較'!H39</f>
        <v>0</v>
      </c>
      <c r="J37" s="198">
        <f t="shared" si="9"/>
        <v>1</v>
      </c>
      <c r="K37" s="160">
        <f>'②前回との比較'!I39</f>
        <v>11</v>
      </c>
      <c r="L37" s="217">
        <f>'②前回との比較'!J39</f>
        <v>3</v>
      </c>
      <c r="M37" s="201">
        <f t="shared" si="2"/>
        <v>8</v>
      </c>
      <c r="N37" s="211"/>
      <c r="O37" s="160">
        <f>'②前回との比較'!L39</f>
        <v>5</v>
      </c>
      <c r="P37" s="197">
        <f>'②前回との比較'!M39</f>
        <v>4</v>
      </c>
      <c r="Q37" s="202">
        <f t="shared" si="3"/>
        <v>1</v>
      </c>
      <c r="R37" s="160">
        <f>'②前回との比較'!N39</f>
        <v>4</v>
      </c>
      <c r="S37" s="197">
        <f>'②前回との比較'!O39</f>
        <v>2</v>
      </c>
      <c r="T37" s="202">
        <f t="shared" si="4"/>
        <v>2</v>
      </c>
      <c r="U37" s="160">
        <f>'②前回との比較'!P39</f>
        <v>9</v>
      </c>
      <c r="V37" s="197">
        <f>'②前回との比較'!Q39</f>
        <v>6</v>
      </c>
      <c r="W37" s="202">
        <f t="shared" si="5"/>
        <v>3</v>
      </c>
      <c r="X37" s="211"/>
      <c r="Y37" s="160">
        <f>'②前回との比較'!S39</f>
        <v>15</v>
      </c>
      <c r="Z37" s="197">
        <f>'②前回との比較'!T39</f>
        <v>7</v>
      </c>
      <c r="AA37" s="202">
        <f t="shared" si="6"/>
        <v>8</v>
      </c>
      <c r="AB37" s="160">
        <f>'②前回との比較'!U39</f>
        <v>5</v>
      </c>
      <c r="AC37" s="197">
        <f>'②前回との比較'!V39</f>
        <v>2</v>
      </c>
      <c r="AD37" s="202">
        <f t="shared" si="7"/>
        <v>3</v>
      </c>
      <c r="AE37" s="160">
        <f>'②前回との比較'!W39</f>
        <v>20</v>
      </c>
      <c r="AF37" s="197">
        <f>'②前回との比較'!X39</f>
        <v>9</v>
      </c>
      <c r="AG37" s="202">
        <f t="shared" si="8"/>
        <v>11</v>
      </c>
    </row>
    <row r="38" spans="1:33" ht="15.75" customHeight="1" thickBot="1">
      <c r="A38" s="212"/>
      <c r="B38" s="212"/>
      <c r="C38" s="212" t="s">
        <v>61</v>
      </c>
      <c r="D38" s="213"/>
      <c r="E38" s="218">
        <f>'②前回との比較'!E40</f>
        <v>8</v>
      </c>
      <c r="F38" s="216">
        <f>'②前回との比較'!F40</f>
        <v>4</v>
      </c>
      <c r="G38" s="214">
        <f t="shared" si="1"/>
        <v>4</v>
      </c>
      <c r="H38" s="212">
        <f>'②前回との比較'!G40</f>
        <v>0</v>
      </c>
      <c r="I38" s="216">
        <f>'②前回との比較'!H40</f>
        <v>1</v>
      </c>
      <c r="J38" s="214">
        <f t="shared" si="9"/>
        <v>-1</v>
      </c>
      <c r="K38" s="212">
        <f>'②前回との比較'!I40</f>
        <v>8</v>
      </c>
      <c r="L38" s="215">
        <f>'②前回との比較'!J40</f>
        <v>5</v>
      </c>
      <c r="M38" s="215">
        <f t="shared" si="2"/>
        <v>3</v>
      </c>
      <c r="N38" s="213"/>
      <c r="O38" s="212">
        <f>'②前回との比較'!L40</f>
        <v>8</v>
      </c>
      <c r="P38" s="216">
        <f>'②前回との比較'!M40</f>
        <v>8</v>
      </c>
      <c r="Q38" s="216">
        <f t="shared" si="3"/>
        <v>0</v>
      </c>
      <c r="R38" s="212">
        <f>'②前回との比較'!N40</f>
        <v>3</v>
      </c>
      <c r="S38" s="216">
        <f>'②前回との比較'!O40</f>
        <v>2</v>
      </c>
      <c r="T38" s="216">
        <f t="shared" si="4"/>
        <v>1</v>
      </c>
      <c r="U38" s="212">
        <f>'②前回との比較'!P40</f>
        <v>11</v>
      </c>
      <c r="V38" s="216">
        <f>'②前回との比較'!Q40</f>
        <v>10</v>
      </c>
      <c r="W38" s="216">
        <f t="shared" si="5"/>
        <v>1</v>
      </c>
      <c r="X38" s="213"/>
      <c r="Y38" s="212">
        <f>'②前回との比較'!S40</f>
        <v>16</v>
      </c>
      <c r="Z38" s="216">
        <f>'②前回との比較'!T40</f>
        <v>12</v>
      </c>
      <c r="AA38" s="216">
        <f t="shared" si="6"/>
        <v>4</v>
      </c>
      <c r="AB38" s="212">
        <f>'②前回との比較'!U40</f>
        <v>3</v>
      </c>
      <c r="AC38" s="216">
        <f>'②前回との比較'!V40</f>
        <v>3</v>
      </c>
      <c r="AD38" s="216">
        <f t="shared" si="7"/>
        <v>0</v>
      </c>
      <c r="AE38" s="212">
        <f>'②前回との比較'!W40</f>
        <v>19</v>
      </c>
      <c r="AF38" s="216">
        <f>'②前回との比較'!X40</f>
        <v>15</v>
      </c>
      <c r="AG38" s="216">
        <f t="shared" si="8"/>
        <v>4</v>
      </c>
    </row>
    <row r="39" ht="15" thickTop="1">
      <c r="A39" s="160" t="s">
        <v>133</v>
      </c>
    </row>
    <row r="40" ht="14.25">
      <c r="A40" s="160" t="s">
        <v>134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H23" sqref="H23"/>
    </sheetView>
  </sheetViews>
  <sheetFormatPr defaultColWidth="8.8984375" defaultRowHeight="14.25"/>
  <cols>
    <col min="1" max="1" width="10.5" style="97" customWidth="1"/>
    <col min="2" max="2" width="17.59765625" style="97" customWidth="1"/>
    <col min="3" max="3" width="1.8984375" style="97" customWidth="1"/>
    <col min="4" max="6" width="6.59765625" style="97" customWidth="1"/>
    <col min="7" max="7" width="1.8984375" style="97" customWidth="1"/>
    <col min="8" max="10" width="6.59765625" style="97" customWidth="1"/>
    <col min="11" max="11" width="1.8984375" style="97" customWidth="1"/>
    <col min="12" max="14" width="6.59765625" style="97" customWidth="1"/>
    <col min="15" max="15" width="1.8984375" style="97" customWidth="1"/>
    <col min="16" max="18" width="6.59765625" style="97" customWidth="1"/>
    <col min="19" max="16384" width="8.8984375" style="97" customWidth="1"/>
  </cols>
  <sheetData>
    <row r="1" spans="1:15" ht="14.25" thickBot="1">
      <c r="A1" s="131" t="s">
        <v>236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4.25" thickTop="1">
      <c r="A2" s="222" t="s">
        <v>116</v>
      </c>
      <c r="B2" s="222" t="s">
        <v>127</v>
      </c>
      <c r="C2" s="222"/>
      <c r="D2" s="223" t="s">
        <v>117</v>
      </c>
      <c r="E2" s="223"/>
      <c r="F2" s="223"/>
      <c r="G2" s="222"/>
      <c r="H2" s="223" t="s">
        <v>118</v>
      </c>
      <c r="I2" s="223"/>
      <c r="J2" s="223"/>
      <c r="K2" s="222"/>
      <c r="L2" s="223" t="s">
        <v>119</v>
      </c>
      <c r="M2" s="223"/>
      <c r="N2" s="223"/>
      <c r="O2" s="224"/>
    </row>
    <row r="3" spans="1:17" s="117" customFormat="1" ht="14.25" thickBot="1">
      <c r="A3" s="114"/>
      <c r="B3" s="114"/>
      <c r="C3" s="114"/>
      <c r="D3" s="114" t="s">
        <v>120</v>
      </c>
      <c r="E3" s="114" t="s">
        <v>121</v>
      </c>
      <c r="F3" s="114" t="s">
        <v>62</v>
      </c>
      <c r="G3" s="114"/>
      <c r="H3" s="114" t="s">
        <v>120</v>
      </c>
      <c r="I3" s="114" t="s">
        <v>121</v>
      </c>
      <c r="J3" s="114" t="s">
        <v>62</v>
      </c>
      <c r="K3" s="114"/>
      <c r="L3" s="114" t="s">
        <v>120</v>
      </c>
      <c r="M3" s="114" t="s">
        <v>121</v>
      </c>
      <c r="N3" s="114" t="s">
        <v>62</v>
      </c>
      <c r="O3" s="224"/>
      <c r="Q3" s="117" t="s">
        <v>135</v>
      </c>
    </row>
    <row r="4" spans="1:26" ht="15.75" customHeight="1" thickTop="1">
      <c r="A4" s="117" t="s">
        <v>126</v>
      </c>
      <c r="B4" s="97" t="s">
        <v>57</v>
      </c>
      <c r="D4" s="225">
        <f>'②前回との比較'!E8+'①感染経路別、年齢・国籍別'!T4</f>
        <v>812</v>
      </c>
      <c r="E4" s="225">
        <f>'②前回との比較'!G8+'①感染経路別、年齢・国籍別'!U4</f>
        <v>297</v>
      </c>
      <c r="F4" s="226">
        <f aca="true" t="shared" si="0" ref="F4:F9">SUM(D4:E4)</f>
        <v>1109</v>
      </c>
      <c r="G4" s="226"/>
      <c r="H4" s="225">
        <f>'②前回との比較'!L8+'①感染経路別、年齢・国籍別'!X4</f>
        <v>178</v>
      </c>
      <c r="I4" s="225">
        <f>'②前回との比較'!N8+'①感染経路別、年齢・国籍別'!Y4</f>
        <v>577</v>
      </c>
      <c r="J4" s="226">
        <f aca="true" t="shared" si="1" ref="J4:J9">SUM(H4:I4)</f>
        <v>755</v>
      </c>
      <c r="K4" s="226"/>
      <c r="L4" s="226">
        <f aca="true" t="shared" si="2" ref="L4:M9">D4+H4</f>
        <v>990</v>
      </c>
      <c r="M4" s="226">
        <f t="shared" si="2"/>
        <v>874</v>
      </c>
      <c r="N4" s="226">
        <f aca="true" t="shared" si="3" ref="N4:N11">SUM(L4:M4)</f>
        <v>1864</v>
      </c>
      <c r="O4" s="226"/>
      <c r="Q4" s="117" t="s">
        <v>126</v>
      </c>
      <c r="R4" s="97" t="s">
        <v>57</v>
      </c>
      <c r="T4" s="227">
        <v>785</v>
      </c>
      <c r="U4" s="227">
        <v>287</v>
      </c>
      <c r="V4" s="226">
        <v>1072</v>
      </c>
      <c r="W4" s="226"/>
      <c r="X4" s="227">
        <v>173</v>
      </c>
      <c r="Y4" s="227">
        <v>571</v>
      </c>
      <c r="Z4" s="226">
        <v>744</v>
      </c>
    </row>
    <row r="5" spans="2:26" ht="15.75" customHeight="1">
      <c r="B5" s="97" t="s">
        <v>144</v>
      </c>
      <c r="D5" s="225">
        <f>'②前回との比較'!E9+'①感染経路別、年齢・国籍別'!T5</f>
        <v>1160</v>
      </c>
      <c r="E5" s="225">
        <f>'②前回との比較'!G9+'①感染経路別、年齢・国籍別'!U5</f>
        <v>0</v>
      </c>
      <c r="F5" s="226">
        <f t="shared" si="0"/>
        <v>1160</v>
      </c>
      <c r="H5" s="225">
        <f>'②前回との比較'!L9+'①感染経路別、年齢・国籍別'!X5</f>
        <v>119</v>
      </c>
      <c r="I5" s="225">
        <f>'②前回との比較'!N9+'①感染経路別、年齢・国籍別'!Y5</f>
        <v>0</v>
      </c>
      <c r="J5" s="226">
        <f t="shared" si="1"/>
        <v>119</v>
      </c>
      <c r="L5" s="226">
        <f t="shared" si="2"/>
        <v>1279</v>
      </c>
      <c r="M5" s="226">
        <f t="shared" si="2"/>
        <v>0</v>
      </c>
      <c r="N5" s="226">
        <f t="shared" si="3"/>
        <v>1279</v>
      </c>
      <c r="R5" s="97" t="s">
        <v>128</v>
      </c>
      <c r="T5" s="228">
        <v>1083</v>
      </c>
      <c r="U5" s="228">
        <v>0</v>
      </c>
      <c r="V5" s="226">
        <v>1083</v>
      </c>
      <c r="X5" s="228">
        <v>116</v>
      </c>
      <c r="Y5" s="228">
        <v>0</v>
      </c>
      <c r="Z5" s="226">
        <v>116</v>
      </c>
    </row>
    <row r="6" spans="2:26" ht="15.75" customHeight="1">
      <c r="B6" s="97" t="s">
        <v>63</v>
      </c>
      <c r="D6" s="225">
        <f>'②前回との比較'!E10+'①感染経路別、年齢・国籍別'!T6</f>
        <v>8</v>
      </c>
      <c r="E6" s="225">
        <f>'②前回との比較'!G10+'①感染経路別、年齢・国籍別'!U6</f>
        <v>0</v>
      </c>
      <c r="F6" s="226">
        <f t="shared" si="0"/>
        <v>8</v>
      </c>
      <c r="H6" s="225">
        <f>'②前回との比較'!L10+'①感染経路別、年齢・国籍別'!X6</f>
        <v>15</v>
      </c>
      <c r="I6" s="225">
        <f>'②前回との比較'!N10+'①感染経路別、年齢・国籍別'!Y6</f>
        <v>1</v>
      </c>
      <c r="J6" s="226">
        <f t="shared" si="1"/>
        <v>16</v>
      </c>
      <c r="L6" s="226">
        <f t="shared" si="2"/>
        <v>23</v>
      </c>
      <c r="M6" s="226">
        <f t="shared" si="2"/>
        <v>1</v>
      </c>
      <c r="N6" s="226">
        <f t="shared" si="3"/>
        <v>24</v>
      </c>
      <c r="R6" s="97" t="s">
        <v>63</v>
      </c>
      <c r="T6" s="228">
        <v>8</v>
      </c>
      <c r="U6" s="228">
        <v>0</v>
      </c>
      <c r="V6" s="226">
        <v>8</v>
      </c>
      <c r="X6" s="228">
        <v>15</v>
      </c>
      <c r="Y6" s="228">
        <v>1</v>
      </c>
      <c r="Z6" s="226">
        <v>16</v>
      </c>
    </row>
    <row r="7" spans="2:26" ht="15.75" customHeight="1">
      <c r="B7" s="97" t="s">
        <v>64</v>
      </c>
      <c r="D7" s="225">
        <f>'②前回との比較'!E11+'①感染経路別、年齢・国籍別'!T7</f>
        <v>10</v>
      </c>
      <c r="E7" s="225">
        <f>'②前回との比較'!G11+'①感染経路別、年齢・国籍別'!U7</f>
        <v>7</v>
      </c>
      <c r="F7" s="226">
        <f t="shared" si="0"/>
        <v>17</v>
      </c>
      <c r="H7" s="225">
        <f>'②前回との比較'!L11+'①感染経路別、年齢・国籍別'!X7</f>
        <v>2</v>
      </c>
      <c r="I7" s="225">
        <f>'②前回との比較'!N11+'①感染経路別、年齢・国籍別'!Y7</f>
        <v>6</v>
      </c>
      <c r="J7" s="226">
        <f t="shared" si="1"/>
        <v>8</v>
      </c>
      <c r="L7" s="226">
        <f t="shared" si="2"/>
        <v>12</v>
      </c>
      <c r="M7" s="226">
        <f t="shared" si="2"/>
        <v>13</v>
      </c>
      <c r="N7" s="226">
        <f t="shared" si="3"/>
        <v>25</v>
      </c>
      <c r="R7" s="97" t="s">
        <v>64</v>
      </c>
      <c r="T7" s="228">
        <v>10</v>
      </c>
      <c r="U7" s="228">
        <v>7</v>
      </c>
      <c r="V7" s="226">
        <v>17</v>
      </c>
      <c r="X7" s="228">
        <v>2</v>
      </c>
      <c r="Y7" s="228">
        <v>6</v>
      </c>
      <c r="Z7" s="226">
        <v>8</v>
      </c>
    </row>
    <row r="8" spans="2:26" ht="15.75" customHeight="1">
      <c r="B8" s="97" t="s">
        <v>145</v>
      </c>
      <c r="D8" s="225">
        <f>'②前回との比較'!E12+'①感染経路別、年齢・国籍別'!T8</f>
        <v>33</v>
      </c>
      <c r="E8" s="225">
        <f>'②前回との比較'!G12+'①感染経路別、年齢・国籍別'!U8</f>
        <v>22</v>
      </c>
      <c r="F8" s="226">
        <f t="shared" si="0"/>
        <v>55</v>
      </c>
      <c r="H8" s="225">
        <f>'②前回との比較'!L12+'①感染経路別、年齢・国籍別'!X8</f>
        <v>13</v>
      </c>
      <c r="I8" s="225">
        <f>'②前回との比較'!N12+'①感染経路別、年齢・国籍別'!Y8</f>
        <v>10</v>
      </c>
      <c r="J8" s="226">
        <f t="shared" si="1"/>
        <v>23</v>
      </c>
      <c r="L8" s="226">
        <f t="shared" si="2"/>
        <v>46</v>
      </c>
      <c r="M8" s="226">
        <f t="shared" si="2"/>
        <v>32</v>
      </c>
      <c r="N8" s="226">
        <f t="shared" si="3"/>
        <v>78</v>
      </c>
      <c r="R8" s="97" t="s">
        <v>129</v>
      </c>
      <c r="T8" s="228">
        <v>33</v>
      </c>
      <c r="U8" s="228">
        <v>22</v>
      </c>
      <c r="V8" s="226">
        <v>55</v>
      </c>
      <c r="X8" s="228">
        <v>13</v>
      </c>
      <c r="Y8" s="228">
        <v>10</v>
      </c>
      <c r="Z8" s="226">
        <v>23</v>
      </c>
    </row>
    <row r="9" spans="2:26" ht="15.75" customHeight="1" thickBot="1">
      <c r="B9" s="135" t="s">
        <v>61</v>
      </c>
      <c r="C9" s="135"/>
      <c r="D9" s="229">
        <f>'②前回との比較'!E13+'①感染経路別、年齢・国籍別'!T9</f>
        <v>244</v>
      </c>
      <c r="E9" s="229">
        <f>'②前回との比較'!G13+'①感染経路別、年齢・国籍別'!U9</f>
        <v>30</v>
      </c>
      <c r="F9" s="230">
        <f t="shared" si="0"/>
        <v>274</v>
      </c>
      <c r="G9" s="135"/>
      <c r="H9" s="229">
        <f>'②前回との比較'!L13+'①感染経路別、年齢・国籍別'!X9</f>
        <v>198</v>
      </c>
      <c r="I9" s="229">
        <f>'②前回との比較'!N13+'①感染経路別、年齢・国籍別'!Y9</f>
        <v>436</v>
      </c>
      <c r="J9" s="230">
        <f t="shared" si="1"/>
        <v>634</v>
      </c>
      <c r="K9" s="135"/>
      <c r="L9" s="230">
        <f t="shared" si="2"/>
        <v>442</v>
      </c>
      <c r="M9" s="230">
        <f t="shared" si="2"/>
        <v>466</v>
      </c>
      <c r="N9" s="230">
        <f t="shared" si="3"/>
        <v>908</v>
      </c>
      <c r="O9" s="131"/>
      <c r="R9" s="135" t="s">
        <v>61</v>
      </c>
      <c r="S9" s="135"/>
      <c r="T9" s="231">
        <v>237</v>
      </c>
      <c r="U9" s="231">
        <v>29</v>
      </c>
      <c r="V9" s="230">
        <v>266</v>
      </c>
      <c r="W9" s="135"/>
      <c r="X9" s="231">
        <v>192</v>
      </c>
      <c r="Y9" s="231">
        <v>434</v>
      </c>
      <c r="Z9" s="230">
        <v>626</v>
      </c>
    </row>
    <row r="10" spans="2:26" ht="15.75" customHeight="1" thickBot="1">
      <c r="B10" s="97" t="s">
        <v>136</v>
      </c>
      <c r="D10" s="232">
        <f>SUM(D4:D9)</f>
        <v>2267</v>
      </c>
      <c r="E10" s="232">
        <f aca="true" t="shared" si="4" ref="E10:M10">SUM(E4:E9)</f>
        <v>356</v>
      </c>
      <c r="F10" s="232">
        <f t="shared" si="4"/>
        <v>2623</v>
      </c>
      <c r="G10" s="232"/>
      <c r="H10" s="232">
        <f t="shared" si="4"/>
        <v>525</v>
      </c>
      <c r="I10" s="232">
        <f t="shared" si="4"/>
        <v>1030</v>
      </c>
      <c r="J10" s="232">
        <f t="shared" si="4"/>
        <v>1555</v>
      </c>
      <c r="K10" s="232"/>
      <c r="L10" s="232">
        <f t="shared" si="4"/>
        <v>2792</v>
      </c>
      <c r="M10" s="232">
        <f t="shared" si="4"/>
        <v>1386</v>
      </c>
      <c r="N10" s="232">
        <f t="shared" si="3"/>
        <v>4178</v>
      </c>
      <c r="O10" s="232"/>
      <c r="V10" s="97">
        <f>SUM(V4:V9)</f>
        <v>2501</v>
      </c>
      <c r="Z10" s="97">
        <f>SUM(Z4:Z9)</f>
        <v>1533</v>
      </c>
    </row>
    <row r="11" spans="2:15" ht="15.75" customHeight="1" thickBot="1">
      <c r="B11" s="233" t="s">
        <v>146</v>
      </c>
      <c r="C11" s="233"/>
      <c r="D11" s="234">
        <v>1415</v>
      </c>
      <c r="E11" s="234">
        <v>17</v>
      </c>
      <c r="F11" s="233">
        <f>SUM(D11:E11)</f>
        <v>1432</v>
      </c>
      <c r="G11" s="233"/>
      <c r="H11" s="235" t="s">
        <v>137</v>
      </c>
      <c r="I11" s="235" t="s">
        <v>137</v>
      </c>
      <c r="J11" s="235" t="s">
        <v>137</v>
      </c>
      <c r="K11" s="233"/>
      <c r="L11" s="234">
        <f>D11</f>
        <v>1415</v>
      </c>
      <c r="M11" s="234">
        <f>E11</f>
        <v>17</v>
      </c>
      <c r="N11" s="234">
        <f t="shared" si="3"/>
        <v>1432</v>
      </c>
      <c r="O11" s="232"/>
    </row>
    <row r="12" spans="1:15" ht="15.75" customHeight="1" thickBot="1">
      <c r="A12" s="143"/>
      <c r="B12" s="143" t="s">
        <v>138</v>
      </c>
      <c r="C12" s="143"/>
      <c r="D12" s="143">
        <f>D10+D11</f>
        <v>3682</v>
      </c>
      <c r="E12" s="143">
        <f>E10+E11</f>
        <v>373</v>
      </c>
      <c r="F12" s="143">
        <f>F10+F11</f>
        <v>4055</v>
      </c>
      <c r="G12" s="143"/>
      <c r="H12" s="143">
        <f>H10</f>
        <v>525</v>
      </c>
      <c r="I12" s="143">
        <f>I10</f>
        <v>1030</v>
      </c>
      <c r="J12" s="143">
        <f aca="true" t="shared" si="5" ref="J12:J18">SUM(H12:I12)</f>
        <v>1555</v>
      </c>
      <c r="K12" s="143"/>
      <c r="L12" s="143">
        <f>L10+L11</f>
        <v>4207</v>
      </c>
      <c r="M12" s="143">
        <f>M10+M11</f>
        <v>1403</v>
      </c>
      <c r="N12" s="143">
        <f>N10+N11</f>
        <v>5610</v>
      </c>
      <c r="O12" s="131"/>
    </row>
    <row r="13" spans="1:26" ht="15.75" customHeight="1" thickTop="1">
      <c r="A13" s="117" t="s">
        <v>132</v>
      </c>
      <c r="B13" s="97" t="s">
        <v>57</v>
      </c>
      <c r="D13" s="225">
        <f>'②前回との比較'!E25+'①感染経路別、年齢・国籍別'!T13</f>
        <v>654</v>
      </c>
      <c r="E13" s="225">
        <f>'②前回との比較'!G25+'①感染経路別、年齢・国籍別'!U13</f>
        <v>72</v>
      </c>
      <c r="F13" s="226">
        <f aca="true" t="shared" si="6" ref="F13:F18">SUM(D13:E13)</f>
        <v>726</v>
      </c>
      <c r="G13" s="226"/>
      <c r="H13" s="225">
        <f>'②前回との比較'!L25+'①感染経路別、年齢・国籍別'!X13</f>
        <v>132</v>
      </c>
      <c r="I13" s="225">
        <f>'②前回との比較'!N25+'①感染経路別、年齢・国籍別'!Y13</f>
        <v>94</v>
      </c>
      <c r="J13" s="226">
        <f t="shared" si="5"/>
        <v>226</v>
      </c>
      <c r="K13" s="226"/>
      <c r="L13" s="226">
        <f aca="true" t="shared" si="7" ref="L13:M18">D13+H13</f>
        <v>786</v>
      </c>
      <c r="M13" s="226">
        <f t="shared" si="7"/>
        <v>166</v>
      </c>
      <c r="N13" s="226">
        <f aca="true" t="shared" si="8" ref="N13:N18">SUM(L13:M13)</f>
        <v>952</v>
      </c>
      <c r="O13" s="226"/>
      <c r="Q13" s="117" t="s">
        <v>132</v>
      </c>
      <c r="R13" s="97" t="s">
        <v>57</v>
      </c>
      <c r="T13" s="227">
        <v>629</v>
      </c>
      <c r="U13" s="227">
        <v>69</v>
      </c>
      <c r="V13" s="226">
        <v>698</v>
      </c>
      <c r="W13" s="226"/>
      <c r="X13" s="227">
        <v>128</v>
      </c>
      <c r="Y13" s="227">
        <v>89</v>
      </c>
      <c r="Z13" s="226">
        <v>217</v>
      </c>
    </row>
    <row r="14" spans="2:26" ht="15.75" customHeight="1">
      <c r="B14" s="97" t="s">
        <v>144</v>
      </c>
      <c r="D14" s="225">
        <f>'②前回との比較'!E26+'①感染経路別、年齢・国籍別'!T14</f>
        <v>427</v>
      </c>
      <c r="E14" s="225">
        <f>'②前回との比較'!G26+'①感染経路別、年齢・国籍別'!U14</f>
        <v>0</v>
      </c>
      <c r="F14" s="226">
        <f t="shared" si="6"/>
        <v>427</v>
      </c>
      <c r="H14" s="225">
        <f>'②前回との比較'!L26+'①感染経路別、年齢・国籍別'!X14</f>
        <v>52</v>
      </c>
      <c r="I14" s="225">
        <f>'②前回との比較'!N26+'①感染経路別、年齢・国籍別'!Y14</f>
        <v>0</v>
      </c>
      <c r="J14" s="226">
        <f t="shared" si="5"/>
        <v>52</v>
      </c>
      <c r="L14" s="226">
        <f t="shared" si="7"/>
        <v>479</v>
      </c>
      <c r="M14" s="226">
        <f t="shared" si="7"/>
        <v>0</v>
      </c>
      <c r="N14" s="226">
        <f t="shared" si="8"/>
        <v>479</v>
      </c>
      <c r="R14" s="97" t="s">
        <v>128</v>
      </c>
      <c r="T14" s="228">
        <v>406</v>
      </c>
      <c r="U14" s="228">
        <v>0</v>
      </c>
      <c r="V14" s="226">
        <v>406</v>
      </c>
      <c r="X14" s="228">
        <v>49</v>
      </c>
      <c r="Y14" s="228">
        <v>0</v>
      </c>
      <c r="Z14" s="226">
        <v>49</v>
      </c>
    </row>
    <row r="15" spans="2:26" ht="15.75" customHeight="1">
      <c r="B15" s="97" t="s">
        <v>63</v>
      </c>
      <c r="D15" s="225">
        <f>'②前回との比較'!E27+'①感染経路別、年齢・国籍別'!T15</f>
        <v>5</v>
      </c>
      <c r="E15" s="225">
        <f>'②前回との比較'!G27+'①感染経路別、年齢・国籍別'!U15</f>
        <v>0</v>
      </c>
      <c r="F15" s="226">
        <f t="shared" si="6"/>
        <v>5</v>
      </c>
      <c r="H15" s="225">
        <f>'②前回との比較'!L27+'①感染経路別、年齢・国籍別'!X15</f>
        <v>10</v>
      </c>
      <c r="I15" s="225">
        <f>'②前回との比較'!N27+'①感染経路別、年齢・国籍別'!Y15</f>
        <v>0</v>
      </c>
      <c r="J15" s="226">
        <f t="shared" si="5"/>
        <v>10</v>
      </c>
      <c r="L15" s="226">
        <f t="shared" si="7"/>
        <v>15</v>
      </c>
      <c r="M15" s="226">
        <f t="shared" si="7"/>
        <v>0</v>
      </c>
      <c r="N15" s="226">
        <f t="shared" si="8"/>
        <v>15</v>
      </c>
      <c r="R15" s="97" t="s">
        <v>63</v>
      </c>
      <c r="T15" s="228">
        <v>5</v>
      </c>
      <c r="U15" s="228">
        <v>0</v>
      </c>
      <c r="V15" s="226">
        <v>5</v>
      </c>
      <c r="X15" s="228">
        <v>10</v>
      </c>
      <c r="Y15" s="228">
        <v>0</v>
      </c>
      <c r="Z15" s="226">
        <v>10</v>
      </c>
    </row>
    <row r="16" spans="2:26" ht="15.75" customHeight="1">
      <c r="B16" s="97" t="s">
        <v>64</v>
      </c>
      <c r="D16" s="225">
        <f>'②前回との比較'!E28+'①感染経路別、年齢・国籍別'!T16</f>
        <v>8</v>
      </c>
      <c r="E16" s="225">
        <f>'②前回との比較'!G28+'①感染経路別、年齢・国籍別'!U16</f>
        <v>3</v>
      </c>
      <c r="F16" s="226">
        <f t="shared" si="6"/>
        <v>11</v>
      </c>
      <c r="H16" s="225">
        <f>'②前回との比較'!L28+'①感染経路別、年齢・国籍別'!X16</f>
        <v>1</v>
      </c>
      <c r="I16" s="225">
        <f>'②前回との比較'!N28+'①感染経路別、年齢・国籍別'!Y16</f>
        <v>3</v>
      </c>
      <c r="J16" s="226">
        <f t="shared" si="5"/>
        <v>4</v>
      </c>
      <c r="L16" s="226">
        <f t="shared" si="7"/>
        <v>9</v>
      </c>
      <c r="M16" s="226">
        <f t="shared" si="7"/>
        <v>6</v>
      </c>
      <c r="N16" s="226">
        <f t="shared" si="8"/>
        <v>15</v>
      </c>
      <c r="R16" s="97" t="s">
        <v>64</v>
      </c>
      <c r="T16" s="228">
        <v>8</v>
      </c>
      <c r="U16" s="228">
        <v>3</v>
      </c>
      <c r="V16" s="226">
        <v>11</v>
      </c>
      <c r="X16" s="228">
        <v>1</v>
      </c>
      <c r="Y16" s="228">
        <v>2</v>
      </c>
      <c r="Z16" s="226">
        <v>3</v>
      </c>
    </row>
    <row r="17" spans="2:26" ht="15.75" customHeight="1">
      <c r="B17" s="97" t="s">
        <v>145</v>
      </c>
      <c r="D17" s="225">
        <f>'②前回との比較'!E29+'①感染経路別、年齢・国籍別'!T17</f>
        <v>23</v>
      </c>
      <c r="E17" s="225">
        <f>'②前回との比較'!G29+'①感染経路別、年齢・国籍別'!U17</f>
        <v>9</v>
      </c>
      <c r="F17" s="226">
        <f t="shared" si="6"/>
        <v>32</v>
      </c>
      <c r="H17" s="225">
        <f>'②前回との比較'!L29+'①感染経路別、年齢・国籍別'!X17</f>
        <v>10</v>
      </c>
      <c r="I17" s="225">
        <f>'②前回との比較'!N29+'①感染経路別、年齢・国籍別'!Y17</f>
        <v>7</v>
      </c>
      <c r="J17" s="226">
        <f t="shared" si="5"/>
        <v>17</v>
      </c>
      <c r="L17" s="226">
        <f t="shared" si="7"/>
        <v>33</v>
      </c>
      <c r="M17" s="226">
        <f t="shared" si="7"/>
        <v>16</v>
      </c>
      <c r="N17" s="226">
        <f t="shared" si="8"/>
        <v>49</v>
      </c>
      <c r="R17" s="97" t="s">
        <v>129</v>
      </c>
      <c r="T17" s="228">
        <v>21</v>
      </c>
      <c r="U17" s="228">
        <v>9</v>
      </c>
      <c r="V17" s="226">
        <v>30</v>
      </c>
      <c r="X17" s="228">
        <v>8</v>
      </c>
      <c r="Y17" s="228">
        <v>7</v>
      </c>
      <c r="Z17" s="226">
        <v>15</v>
      </c>
    </row>
    <row r="18" spans="2:26" ht="15.75" customHeight="1" thickBot="1">
      <c r="B18" s="131" t="s">
        <v>61</v>
      </c>
      <c r="C18" s="131"/>
      <c r="D18" s="225">
        <f>'②前回との比較'!E30+'①感染経路別、年齢・国籍別'!T18</f>
        <v>287</v>
      </c>
      <c r="E18" s="225">
        <f>'②前回との比較'!G30+'①感染経路別、年齢・国籍別'!U18</f>
        <v>30</v>
      </c>
      <c r="F18" s="226">
        <f t="shared" si="6"/>
        <v>317</v>
      </c>
      <c r="G18" s="131"/>
      <c r="H18" s="225">
        <f>'②前回との比較'!L30+'①感染経路別、年齢・国籍別'!X18</f>
        <v>167</v>
      </c>
      <c r="I18" s="225">
        <f>'②前回との比較'!N30+'①感染経路別、年齢・国籍別'!Y18</f>
        <v>76</v>
      </c>
      <c r="J18" s="226">
        <f t="shared" si="5"/>
        <v>243</v>
      </c>
      <c r="K18" s="131"/>
      <c r="L18" s="226">
        <f t="shared" si="7"/>
        <v>454</v>
      </c>
      <c r="M18" s="226">
        <f t="shared" si="7"/>
        <v>106</v>
      </c>
      <c r="N18" s="226">
        <f t="shared" si="8"/>
        <v>560</v>
      </c>
      <c r="O18" s="131"/>
      <c r="R18" s="131" t="s">
        <v>61</v>
      </c>
      <c r="S18" s="131"/>
      <c r="T18" s="236">
        <v>275</v>
      </c>
      <c r="U18" s="236">
        <v>28</v>
      </c>
      <c r="V18" s="226">
        <v>303</v>
      </c>
      <c r="W18" s="131"/>
      <c r="X18" s="236">
        <v>159</v>
      </c>
      <c r="Y18" s="236">
        <v>72</v>
      </c>
      <c r="Z18" s="226">
        <v>231</v>
      </c>
    </row>
    <row r="19" spans="2:26" ht="15.75" customHeight="1" thickBot="1">
      <c r="B19" s="233" t="s">
        <v>136</v>
      </c>
      <c r="C19" s="233"/>
      <c r="D19" s="234">
        <f>SUM(D13:D18)</f>
        <v>1404</v>
      </c>
      <c r="E19" s="234">
        <f aca="true" t="shared" si="9" ref="E19:N19">SUM(E13:E18)</f>
        <v>114</v>
      </c>
      <c r="F19" s="234">
        <f t="shared" si="9"/>
        <v>1518</v>
      </c>
      <c r="G19" s="234"/>
      <c r="H19" s="234">
        <f t="shared" si="9"/>
        <v>372</v>
      </c>
      <c r="I19" s="234">
        <f t="shared" si="9"/>
        <v>180</v>
      </c>
      <c r="J19" s="234">
        <f t="shared" si="9"/>
        <v>552</v>
      </c>
      <c r="K19" s="234"/>
      <c r="L19" s="234">
        <f t="shared" si="9"/>
        <v>1776</v>
      </c>
      <c r="M19" s="234">
        <f t="shared" si="9"/>
        <v>294</v>
      </c>
      <c r="N19" s="234">
        <f t="shared" si="9"/>
        <v>2070</v>
      </c>
      <c r="O19" s="232"/>
      <c r="V19" s="97">
        <f>SUM(V13:V18)</f>
        <v>1453</v>
      </c>
      <c r="Z19" s="97">
        <f>SUM(Z13:Z18)</f>
        <v>525</v>
      </c>
    </row>
    <row r="20" spans="2:15" ht="15.75" customHeight="1" thickBot="1">
      <c r="B20" s="233" t="s">
        <v>146</v>
      </c>
      <c r="C20" s="233"/>
      <c r="D20" s="234">
        <v>634</v>
      </c>
      <c r="E20" s="234">
        <v>8</v>
      </c>
      <c r="F20" s="233">
        <f>SUM(D20:E20)</f>
        <v>642</v>
      </c>
      <c r="G20" s="233"/>
      <c r="H20" s="235" t="s">
        <v>137</v>
      </c>
      <c r="I20" s="235" t="s">
        <v>137</v>
      </c>
      <c r="J20" s="235" t="s">
        <v>137</v>
      </c>
      <c r="K20" s="233"/>
      <c r="L20" s="234">
        <f>D20</f>
        <v>634</v>
      </c>
      <c r="M20" s="234">
        <f>E20</f>
        <v>8</v>
      </c>
      <c r="N20" s="234">
        <f>SUM(L20:M20)</f>
        <v>642</v>
      </c>
      <c r="O20" s="232"/>
    </row>
    <row r="21" spans="1:15" ht="15.75" customHeight="1" thickBot="1">
      <c r="A21" s="143"/>
      <c r="B21" s="143" t="s">
        <v>139</v>
      </c>
      <c r="C21" s="143"/>
      <c r="D21" s="143">
        <f>SUM(D19:D20)</f>
        <v>2038</v>
      </c>
      <c r="E21" s="143">
        <f aca="true" t="shared" si="10" ref="E21:N21">SUM(E19:E20)</f>
        <v>122</v>
      </c>
      <c r="F21" s="143">
        <f t="shared" si="10"/>
        <v>2160</v>
      </c>
      <c r="G21" s="143"/>
      <c r="H21" s="143">
        <f t="shared" si="10"/>
        <v>372</v>
      </c>
      <c r="I21" s="143">
        <f t="shared" si="10"/>
        <v>180</v>
      </c>
      <c r="J21" s="143">
        <f t="shared" si="10"/>
        <v>552</v>
      </c>
      <c r="K21" s="143"/>
      <c r="L21" s="143">
        <f t="shared" si="10"/>
        <v>2410</v>
      </c>
      <c r="M21" s="143">
        <f t="shared" si="10"/>
        <v>302</v>
      </c>
      <c r="N21" s="143">
        <f t="shared" si="10"/>
        <v>2712</v>
      </c>
      <c r="O21" s="131"/>
    </row>
    <row r="22" ht="14.25" thickTop="1">
      <c r="A22" s="97" t="s">
        <v>133</v>
      </c>
    </row>
    <row r="23" ht="13.5" customHeight="1">
      <c r="A23" s="97" t="s">
        <v>134</v>
      </c>
    </row>
    <row r="24" spans="1:15" ht="13.5" customHeight="1">
      <c r="A24" s="237" t="s">
        <v>140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7"/>
    </row>
    <row r="25" spans="1:15" ht="13.5" customHeight="1">
      <c r="A25" s="237" t="s">
        <v>141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7"/>
    </row>
    <row r="26" spans="1:15" ht="13.5">
      <c r="A26" s="238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</row>
    <row r="27" spans="1:13" ht="13.5">
      <c r="A27" s="239" t="s">
        <v>237</v>
      </c>
      <c r="B27" s="240"/>
      <c r="D27" s="27"/>
      <c r="E27" s="241" t="s">
        <v>238</v>
      </c>
      <c r="F27" s="240"/>
      <c r="G27" s="242"/>
      <c r="H27" s="28"/>
      <c r="I27" s="243"/>
      <c r="J27" s="244"/>
      <c r="K27" s="245"/>
      <c r="L27" s="1"/>
      <c r="M27" s="246"/>
    </row>
    <row r="28" spans="1:13" ht="13.5">
      <c r="A28" s="239" t="s">
        <v>142</v>
      </c>
      <c r="B28" s="247"/>
      <c r="C28" s="248"/>
      <c r="D28" s="27"/>
      <c r="E28" s="239"/>
      <c r="F28" s="247"/>
      <c r="G28" s="248"/>
      <c r="H28" s="29"/>
      <c r="I28" s="239"/>
      <c r="J28" s="244"/>
      <c r="K28" s="245"/>
      <c r="L28" s="2"/>
      <c r="M28" s="249"/>
    </row>
    <row r="29" spans="1:13" ht="13.5">
      <c r="A29" s="239" t="s">
        <v>143</v>
      </c>
      <c r="B29" s="247"/>
      <c r="C29" s="248"/>
      <c r="D29" s="27"/>
      <c r="E29" s="239"/>
      <c r="F29" s="247"/>
      <c r="G29" s="248"/>
      <c r="H29" s="29"/>
      <c r="I29" s="239"/>
      <c r="J29" s="244"/>
      <c r="K29" s="245"/>
      <c r="L29" s="2"/>
      <c r="M29" s="249"/>
    </row>
    <row r="30" spans="1:10" ht="13.5">
      <c r="A30" s="243"/>
      <c r="B30" s="243"/>
      <c r="C30" s="243"/>
      <c r="D30" s="243"/>
      <c r="E30" s="243"/>
      <c r="F30" s="243"/>
      <c r="G30" s="243"/>
      <c r="H30" s="243"/>
      <c r="I30" s="243"/>
      <c r="J30" s="24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F16" sqref="F16"/>
    </sheetView>
  </sheetViews>
  <sheetFormatPr defaultColWidth="8.8984375" defaultRowHeight="14.25"/>
  <cols>
    <col min="1" max="1" width="10.09765625" style="97" customWidth="1"/>
    <col min="2" max="2" width="5.59765625" style="97" customWidth="1"/>
    <col min="3" max="3" width="8.8984375" style="97" customWidth="1"/>
    <col min="4" max="7" width="7.09765625" style="250" customWidth="1"/>
    <col min="8" max="8" width="3.59765625" style="250" customWidth="1"/>
    <col min="9" max="12" width="7.09765625" style="250" customWidth="1"/>
    <col min="13" max="13" width="3.59765625" style="250" customWidth="1"/>
    <col min="14" max="17" width="7.09765625" style="250" customWidth="1"/>
    <col min="18" max="16384" width="8.8984375" style="97" customWidth="1"/>
  </cols>
  <sheetData>
    <row r="1" spans="4:17" ht="13.5"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4:17" ht="13.5"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ht="13.5">
      <c r="A3" s="97" t="s">
        <v>147</v>
      </c>
    </row>
    <row r="4" ht="14.25" thickBot="1">
      <c r="F4" s="250" t="s">
        <v>148</v>
      </c>
    </row>
    <row r="5" spans="1:17" ht="14.25" thickTop="1">
      <c r="A5" s="251" t="s">
        <v>116</v>
      </c>
      <c r="B5" s="251"/>
      <c r="C5" s="251"/>
      <c r="D5" s="252" t="s">
        <v>149</v>
      </c>
      <c r="E5" s="252"/>
      <c r="F5" s="252"/>
      <c r="G5" s="252"/>
      <c r="H5" s="253"/>
      <c r="I5" s="252" t="s">
        <v>150</v>
      </c>
      <c r="J5" s="252"/>
      <c r="K5" s="252"/>
      <c r="L5" s="252"/>
      <c r="M5" s="253"/>
      <c r="N5" s="252" t="s">
        <v>119</v>
      </c>
      <c r="O5" s="252"/>
      <c r="P5" s="252"/>
      <c r="Q5" s="252"/>
    </row>
    <row r="6" spans="1:17" ht="14.25" thickBot="1">
      <c r="A6" s="254"/>
      <c r="B6" s="254" t="s">
        <v>122</v>
      </c>
      <c r="C6" s="254" t="s">
        <v>123</v>
      </c>
      <c r="D6" s="255" t="s">
        <v>59</v>
      </c>
      <c r="E6" s="255" t="s">
        <v>60</v>
      </c>
      <c r="F6" s="255" t="s">
        <v>61</v>
      </c>
      <c r="G6" s="255" t="s">
        <v>62</v>
      </c>
      <c r="H6" s="255"/>
      <c r="I6" s="255" t="s">
        <v>59</v>
      </c>
      <c r="J6" s="255" t="s">
        <v>60</v>
      </c>
      <c r="K6" s="255" t="s">
        <v>61</v>
      </c>
      <c r="L6" s="255" t="s">
        <v>62</v>
      </c>
      <c r="M6" s="255"/>
      <c r="N6" s="255" t="s">
        <v>59</v>
      </c>
      <c r="O6" s="255" t="s">
        <v>60</v>
      </c>
      <c r="P6" s="255" t="s">
        <v>61</v>
      </c>
      <c r="Q6" s="255" t="s">
        <v>62</v>
      </c>
    </row>
    <row r="7" spans="1:17" ht="15" thickBot="1" thickTop="1">
      <c r="A7" s="97" t="s">
        <v>126</v>
      </c>
      <c r="B7" s="256" t="s">
        <v>119</v>
      </c>
      <c r="C7" s="256"/>
      <c r="D7" s="257">
        <f>SUM(D8:D14)</f>
        <v>1726</v>
      </c>
      <c r="E7" s="257">
        <f aca="true" t="shared" si="0" ref="E7:Q7">SUM(E8:E14)</f>
        <v>513</v>
      </c>
      <c r="F7" s="257">
        <f t="shared" si="0"/>
        <v>469</v>
      </c>
      <c r="G7" s="257">
        <f t="shared" si="0"/>
        <v>2708</v>
      </c>
      <c r="H7" s="257"/>
      <c r="I7" s="257">
        <f t="shared" si="0"/>
        <v>363</v>
      </c>
      <c r="J7" s="257">
        <f t="shared" si="0"/>
        <v>423</v>
      </c>
      <c r="K7" s="257">
        <f t="shared" si="0"/>
        <v>568</v>
      </c>
      <c r="L7" s="257">
        <f t="shared" si="0"/>
        <v>1354</v>
      </c>
      <c r="M7" s="257"/>
      <c r="N7" s="257">
        <f t="shared" si="0"/>
        <v>2089</v>
      </c>
      <c r="O7" s="257">
        <f t="shared" si="0"/>
        <v>936</v>
      </c>
      <c r="P7" s="257">
        <f t="shared" si="0"/>
        <v>1037</v>
      </c>
      <c r="Q7" s="257">
        <f t="shared" si="0"/>
        <v>4062</v>
      </c>
    </row>
    <row r="8" spans="2:17" ht="13.5">
      <c r="B8" s="97" t="s">
        <v>130</v>
      </c>
      <c r="C8" s="97" t="s">
        <v>51</v>
      </c>
      <c r="D8" s="258">
        <f aca="true" t="shared" si="1" ref="D8:F14">D29+D48</f>
        <v>11</v>
      </c>
      <c r="E8" s="258">
        <f t="shared" si="1"/>
        <v>2</v>
      </c>
      <c r="F8" s="258">
        <f t="shared" si="1"/>
        <v>0</v>
      </c>
      <c r="G8" s="250">
        <f>SUM(D8:F8)</f>
        <v>13</v>
      </c>
      <c r="I8" s="258">
        <f aca="true" t="shared" si="2" ref="I8:K14">I29+I48</f>
        <v>8</v>
      </c>
      <c r="J8" s="258">
        <f t="shared" si="2"/>
        <v>4</v>
      </c>
      <c r="K8" s="258">
        <f t="shared" si="2"/>
        <v>1</v>
      </c>
      <c r="L8" s="250">
        <f>SUM(I8:K8)</f>
        <v>13</v>
      </c>
      <c r="N8" s="250">
        <f>D8+I8</f>
        <v>19</v>
      </c>
      <c r="O8" s="250">
        <f>E8+J8</f>
        <v>6</v>
      </c>
      <c r="P8" s="250">
        <f>F8+K8</f>
        <v>1</v>
      </c>
      <c r="Q8" s="250">
        <f>SUM(N8:P8)</f>
        <v>26</v>
      </c>
    </row>
    <row r="9" spans="3:17" ht="13.5">
      <c r="C9" s="97" t="s">
        <v>52</v>
      </c>
      <c r="D9" s="258">
        <f t="shared" si="1"/>
        <v>13</v>
      </c>
      <c r="E9" s="258">
        <f t="shared" si="1"/>
        <v>0</v>
      </c>
      <c r="F9" s="258">
        <f t="shared" si="1"/>
        <v>4</v>
      </c>
      <c r="G9" s="250">
        <f aca="true" t="shared" si="3" ref="G9:G14">SUM(D9:F9)</f>
        <v>17</v>
      </c>
      <c r="I9" s="258">
        <f t="shared" si="2"/>
        <v>19</v>
      </c>
      <c r="J9" s="258">
        <f t="shared" si="2"/>
        <v>43</v>
      </c>
      <c r="K9" s="258">
        <f t="shared" si="2"/>
        <v>34</v>
      </c>
      <c r="L9" s="250">
        <f aca="true" t="shared" si="4" ref="L9:L14">SUM(I9:K9)</f>
        <v>96</v>
      </c>
      <c r="N9" s="250">
        <f aca="true" t="shared" si="5" ref="N9:N14">D9+I9</f>
        <v>32</v>
      </c>
      <c r="O9" s="250">
        <f aca="true" t="shared" si="6" ref="O9:O14">E9+J9</f>
        <v>43</v>
      </c>
      <c r="P9" s="250">
        <f aca="true" t="shared" si="7" ref="P9:P14">F9+K9</f>
        <v>38</v>
      </c>
      <c r="Q9" s="250">
        <f aca="true" t="shared" si="8" ref="Q9:Q14">SUM(N9:P9)</f>
        <v>113</v>
      </c>
    </row>
    <row r="10" spans="3:17" ht="13.5">
      <c r="C10" s="97" t="s">
        <v>53</v>
      </c>
      <c r="D10" s="258">
        <f t="shared" si="1"/>
        <v>603</v>
      </c>
      <c r="E10" s="258">
        <f t="shared" si="1"/>
        <v>121</v>
      </c>
      <c r="F10" s="258">
        <f t="shared" si="1"/>
        <v>125</v>
      </c>
      <c r="G10" s="250">
        <f t="shared" si="3"/>
        <v>849</v>
      </c>
      <c r="I10" s="258">
        <f t="shared" si="2"/>
        <v>179</v>
      </c>
      <c r="J10" s="258">
        <f t="shared" si="2"/>
        <v>299</v>
      </c>
      <c r="K10" s="258">
        <f t="shared" si="2"/>
        <v>403</v>
      </c>
      <c r="L10" s="250">
        <f t="shared" si="4"/>
        <v>881</v>
      </c>
      <c r="N10" s="250">
        <f t="shared" si="5"/>
        <v>782</v>
      </c>
      <c r="O10" s="250">
        <f t="shared" si="6"/>
        <v>420</v>
      </c>
      <c r="P10" s="250">
        <f t="shared" si="7"/>
        <v>528</v>
      </c>
      <c r="Q10" s="250">
        <f t="shared" si="8"/>
        <v>1730</v>
      </c>
    </row>
    <row r="11" spans="3:17" ht="13.5">
      <c r="C11" s="97" t="s">
        <v>54</v>
      </c>
      <c r="D11" s="258">
        <f t="shared" si="1"/>
        <v>537</v>
      </c>
      <c r="E11" s="258">
        <f t="shared" si="1"/>
        <v>205</v>
      </c>
      <c r="F11" s="258">
        <f t="shared" si="1"/>
        <v>175</v>
      </c>
      <c r="G11" s="250">
        <f t="shared" si="3"/>
        <v>917</v>
      </c>
      <c r="I11" s="258">
        <f t="shared" si="2"/>
        <v>84</v>
      </c>
      <c r="J11" s="258">
        <f t="shared" si="2"/>
        <v>59</v>
      </c>
      <c r="K11" s="258">
        <f t="shared" si="2"/>
        <v>116</v>
      </c>
      <c r="L11" s="250">
        <f t="shared" si="4"/>
        <v>259</v>
      </c>
      <c r="N11" s="250">
        <f t="shared" si="5"/>
        <v>621</v>
      </c>
      <c r="O11" s="250">
        <f t="shared" si="6"/>
        <v>264</v>
      </c>
      <c r="P11" s="250">
        <f t="shared" si="7"/>
        <v>291</v>
      </c>
      <c r="Q11" s="250">
        <f t="shared" si="8"/>
        <v>1176</v>
      </c>
    </row>
    <row r="12" spans="3:17" ht="13.5">
      <c r="C12" s="97" t="s">
        <v>55</v>
      </c>
      <c r="D12" s="258">
        <f t="shared" si="1"/>
        <v>320</v>
      </c>
      <c r="E12" s="258">
        <f t="shared" si="1"/>
        <v>114</v>
      </c>
      <c r="F12" s="258">
        <f t="shared" si="1"/>
        <v>87</v>
      </c>
      <c r="G12" s="250">
        <f t="shared" si="3"/>
        <v>521</v>
      </c>
      <c r="I12" s="258">
        <f t="shared" si="2"/>
        <v>27</v>
      </c>
      <c r="J12" s="258">
        <f t="shared" si="2"/>
        <v>13</v>
      </c>
      <c r="K12" s="258">
        <f t="shared" si="2"/>
        <v>10</v>
      </c>
      <c r="L12" s="250">
        <f t="shared" si="4"/>
        <v>50</v>
      </c>
      <c r="N12" s="250">
        <f t="shared" si="5"/>
        <v>347</v>
      </c>
      <c r="O12" s="250">
        <f t="shared" si="6"/>
        <v>127</v>
      </c>
      <c r="P12" s="250">
        <f t="shared" si="7"/>
        <v>97</v>
      </c>
      <c r="Q12" s="250">
        <f t="shared" si="8"/>
        <v>571</v>
      </c>
    </row>
    <row r="13" spans="3:17" ht="13.5">
      <c r="C13" s="97" t="s">
        <v>56</v>
      </c>
      <c r="D13" s="258">
        <f t="shared" si="1"/>
        <v>242</v>
      </c>
      <c r="E13" s="258">
        <f t="shared" si="1"/>
        <v>70</v>
      </c>
      <c r="F13" s="258">
        <f t="shared" si="1"/>
        <v>76</v>
      </c>
      <c r="G13" s="250">
        <f t="shared" si="3"/>
        <v>388</v>
      </c>
      <c r="I13" s="258">
        <f t="shared" si="2"/>
        <v>46</v>
      </c>
      <c r="J13" s="258">
        <f t="shared" si="2"/>
        <v>1</v>
      </c>
      <c r="K13" s="258">
        <f t="shared" si="2"/>
        <v>3</v>
      </c>
      <c r="L13" s="250">
        <f t="shared" si="4"/>
        <v>50</v>
      </c>
      <c r="N13" s="250">
        <f t="shared" si="5"/>
        <v>288</v>
      </c>
      <c r="O13" s="250">
        <f t="shared" si="6"/>
        <v>71</v>
      </c>
      <c r="P13" s="250">
        <f t="shared" si="7"/>
        <v>79</v>
      </c>
      <c r="Q13" s="250">
        <f t="shared" si="8"/>
        <v>438</v>
      </c>
    </row>
    <row r="14" spans="3:17" ht="14.25" thickBot="1">
      <c r="C14" s="97" t="s">
        <v>61</v>
      </c>
      <c r="D14" s="258">
        <f t="shared" si="1"/>
        <v>0</v>
      </c>
      <c r="E14" s="258">
        <f t="shared" si="1"/>
        <v>1</v>
      </c>
      <c r="F14" s="258">
        <f t="shared" si="1"/>
        <v>2</v>
      </c>
      <c r="G14" s="250">
        <f t="shared" si="3"/>
        <v>3</v>
      </c>
      <c r="I14" s="258">
        <f t="shared" si="2"/>
        <v>0</v>
      </c>
      <c r="J14" s="258">
        <f t="shared" si="2"/>
        <v>4</v>
      </c>
      <c r="K14" s="258">
        <f t="shared" si="2"/>
        <v>1</v>
      </c>
      <c r="L14" s="250">
        <f t="shared" si="4"/>
        <v>5</v>
      </c>
      <c r="N14" s="250">
        <f t="shared" si="5"/>
        <v>0</v>
      </c>
      <c r="O14" s="250">
        <f t="shared" si="6"/>
        <v>5</v>
      </c>
      <c r="P14" s="250">
        <f t="shared" si="7"/>
        <v>3</v>
      </c>
      <c r="Q14" s="250">
        <f t="shared" si="8"/>
        <v>8</v>
      </c>
    </row>
    <row r="15" spans="1:17" ht="15" thickBot="1" thickTop="1">
      <c r="A15" s="259" t="s">
        <v>132</v>
      </c>
      <c r="B15" s="256" t="s">
        <v>119</v>
      </c>
      <c r="C15" s="256"/>
      <c r="D15" s="257">
        <f>SUM(D16:D22)</f>
        <v>866</v>
      </c>
      <c r="E15" s="257">
        <f aca="true" t="shared" si="9" ref="E15:Q15">SUM(E16:E22)</f>
        <v>456</v>
      </c>
      <c r="F15" s="257">
        <f t="shared" si="9"/>
        <v>399</v>
      </c>
      <c r="G15" s="257">
        <f t="shared" si="9"/>
        <v>1721</v>
      </c>
      <c r="H15" s="257"/>
      <c r="I15" s="257">
        <f t="shared" si="9"/>
        <v>86</v>
      </c>
      <c r="J15" s="257">
        <f t="shared" si="9"/>
        <v>101</v>
      </c>
      <c r="K15" s="257">
        <f t="shared" si="9"/>
        <v>102</v>
      </c>
      <c r="L15" s="257">
        <f t="shared" si="9"/>
        <v>289</v>
      </c>
      <c r="M15" s="257"/>
      <c r="N15" s="257">
        <f t="shared" si="9"/>
        <v>952</v>
      </c>
      <c r="O15" s="257">
        <f t="shared" si="9"/>
        <v>557</v>
      </c>
      <c r="P15" s="257">
        <f t="shared" si="9"/>
        <v>501</v>
      </c>
      <c r="Q15" s="257">
        <f t="shared" si="9"/>
        <v>2010</v>
      </c>
    </row>
    <row r="16" spans="2:17" ht="13.5">
      <c r="B16" s="97" t="s">
        <v>130</v>
      </c>
      <c r="C16" s="97" t="s">
        <v>51</v>
      </c>
      <c r="D16" s="258">
        <f aca="true" t="shared" si="10" ref="D16:F22">D37+D56</f>
        <v>9</v>
      </c>
      <c r="E16" s="258">
        <f t="shared" si="10"/>
        <v>0</v>
      </c>
      <c r="F16" s="258">
        <f t="shared" si="10"/>
        <v>0</v>
      </c>
      <c r="G16" s="250">
        <f>SUM(D16:F16)</f>
        <v>9</v>
      </c>
      <c r="I16" s="258">
        <f aca="true" t="shared" si="11" ref="I16:K22">I37+I56</f>
        <v>2</v>
      </c>
      <c r="J16" s="258">
        <f t="shared" si="11"/>
        <v>3</v>
      </c>
      <c r="K16" s="258">
        <f t="shared" si="11"/>
        <v>1</v>
      </c>
      <c r="L16" s="250">
        <f>SUM(I16:K16)</f>
        <v>6</v>
      </c>
      <c r="N16" s="250">
        <f>D16+I16</f>
        <v>11</v>
      </c>
      <c r="O16" s="250">
        <f>E16+J16</f>
        <v>3</v>
      </c>
      <c r="P16" s="250">
        <f>F16+K16</f>
        <v>1</v>
      </c>
      <c r="Q16" s="250">
        <f>SUM(N16:P16)</f>
        <v>15</v>
      </c>
    </row>
    <row r="17" spans="3:17" ht="13.5">
      <c r="C17" s="97" t="s">
        <v>52</v>
      </c>
      <c r="D17" s="258">
        <f t="shared" si="10"/>
        <v>0</v>
      </c>
      <c r="E17" s="258">
        <f t="shared" si="10"/>
        <v>0</v>
      </c>
      <c r="F17" s="258">
        <f t="shared" si="10"/>
        <v>0</v>
      </c>
      <c r="G17" s="250">
        <f aca="true" t="shared" si="12" ref="G17:G22">SUM(D17:F17)</f>
        <v>0</v>
      </c>
      <c r="I17" s="258">
        <f t="shared" si="11"/>
        <v>2</v>
      </c>
      <c r="J17" s="258">
        <f t="shared" si="11"/>
        <v>0</v>
      </c>
      <c r="K17" s="258">
        <f t="shared" si="11"/>
        <v>1</v>
      </c>
      <c r="L17" s="250">
        <f aca="true" t="shared" si="13" ref="L17:L22">SUM(I17:K17)</f>
        <v>3</v>
      </c>
      <c r="N17" s="250">
        <f aca="true" t="shared" si="14" ref="N17:N22">D17+I17</f>
        <v>2</v>
      </c>
      <c r="O17" s="250">
        <f aca="true" t="shared" si="15" ref="O17:O22">E17+J17</f>
        <v>0</v>
      </c>
      <c r="P17" s="250">
        <f aca="true" t="shared" si="16" ref="P17:P22">F17+K17</f>
        <v>1</v>
      </c>
      <c r="Q17" s="250">
        <f aca="true" t="shared" si="17" ref="Q17:Q22">SUM(N17:P17)</f>
        <v>3</v>
      </c>
    </row>
    <row r="18" spans="3:17" ht="13.5">
      <c r="C18" s="97" t="s">
        <v>53</v>
      </c>
      <c r="D18" s="258">
        <f t="shared" si="10"/>
        <v>90</v>
      </c>
      <c r="E18" s="258">
        <f t="shared" si="10"/>
        <v>71</v>
      </c>
      <c r="F18" s="258">
        <f t="shared" si="10"/>
        <v>51</v>
      </c>
      <c r="G18" s="250">
        <f t="shared" si="12"/>
        <v>212</v>
      </c>
      <c r="I18" s="258">
        <f t="shared" si="11"/>
        <v>19</v>
      </c>
      <c r="J18" s="258">
        <f t="shared" si="11"/>
        <v>40</v>
      </c>
      <c r="K18" s="258">
        <f t="shared" si="11"/>
        <v>46</v>
      </c>
      <c r="L18" s="250">
        <f t="shared" si="13"/>
        <v>105</v>
      </c>
      <c r="N18" s="250">
        <f t="shared" si="14"/>
        <v>109</v>
      </c>
      <c r="O18" s="250">
        <f t="shared" si="15"/>
        <v>111</v>
      </c>
      <c r="P18" s="250">
        <f t="shared" si="16"/>
        <v>97</v>
      </c>
      <c r="Q18" s="250">
        <f t="shared" si="17"/>
        <v>317</v>
      </c>
    </row>
    <row r="19" spans="3:17" ht="13.5">
      <c r="C19" s="97" t="s">
        <v>54</v>
      </c>
      <c r="D19" s="258">
        <f t="shared" si="10"/>
        <v>230</v>
      </c>
      <c r="E19" s="258">
        <f t="shared" si="10"/>
        <v>157</v>
      </c>
      <c r="F19" s="258">
        <f t="shared" si="10"/>
        <v>125</v>
      </c>
      <c r="G19" s="250">
        <f t="shared" si="12"/>
        <v>512</v>
      </c>
      <c r="I19" s="258">
        <f t="shared" si="11"/>
        <v>23</v>
      </c>
      <c r="J19" s="258">
        <f t="shared" si="11"/>
        <v>45</v>
      </c>
      <c r="K19" s="258">
        <f t="shared" si="11"/>
        <v>36</v>
      </c>
      <c r="L19" s="250">
        <f t="shared" si="13"/>
        <v>104</v>
      </c>
      <c r="N19" s="250">
        <f t="shared" si="14"/>
        <v>253</v>
      </c>
      <c r="O19" s="250">
        <f t="shared" si="15"/>
        <v>202</v>
      </c>
      <c r="P19" s="250">
        <f t="shared" si="16"/>
        <v>161</v>
      </c>
      <c r="Q19" s="250">
        <f t="shared" si="17"/>
        <v>616</v>
      </c>
    </row>
    <row r="20" spans="3:17" ht="13.5">
      <c r="C20" s="97" t="s">
        <v>55</v>
      </c>
      <c r="D20" s="258">
        <f t="shared" si="10"/>
        <v>253</v>
      </c>
      <c r="E20" s="258">
        <f t="shared" si="10"/>
        <v>123</v>
      </c>
      <c r="F20" s="258">
        <f t="shared" si="10"/>
        <v>118</v>
      </c>
      <c r="G20" s="250">
        <f t="shared" si="12"/>
        <v>494</v>
      </c>
      <c r="I20" s="258">
        <f t="shared" si="11"/>
        <v>12</v>
      </c>
      <c r="J20" s="258">
        <f t="shared" si="11"/>
        <v>12</v>
      </c>
      <c r="K20" s="258">
        <f t="shared" si="11"/>
        <v>10</v>
      </c>
      <c r="L20" s="250">
        <f t="shared" si="13"/>
        <v>34</v>
      </c>
      <c r="N20" s="250">
        <f t="shared" si="14"/>
        <v>265</v>
      </c>
      <c r="O20" s="250">
        <f t="shared" si="15"/>
        <v>135</v>
      </c>
      <c r="P20" s="250">
        <f t="shared" si="16"/>
        <v>128</v>
      </c>
      <c r="Q20" s="250">
        <f t="shared" si="17"/>
        <v>528</v>
      </c>
    </row>
    <row r="21" spans="3:17" ht="13.5">
      <c r="C21" s="97" t="s">
        <v>56</v>
      </c>
      <c r="D21" s="258">
        <f t="shared" si="10"/>
        <v>284</v>
      </c>
      <c r="E21" s="258">
        <f t="shared" si="10"/>
        <v>105</v>
      </c>
      <c r="F21" s="258">
        <f t="shared" si="10"/>
        <v>105</v>
      </c>
      <c r="G21" s="250">
        <f t="shared" si="12"/>
        <v>494</v>
      </c>
      <c r="I21" s="258">
        <f t="shared" si="11"/>
        <v>28</v>
      </c>
      <c r="J21" s="258">
        <f t="shared" si="11"/>
        <v>1</v>
      </c>
      <c r="K21" s="258">
        <f t="shared" si="11"/>
        <v>8</v>
      </c>
      <c r="L21" s="250">
        <f t="shared" si="13"/>
        <v>37</v>
      </c>
      <c r="N21" s="250">
        <f t="shared" si="14"/>
        <v>312</v>
      </c>
      <c r="O21" s="250">
        <f t="shared" si="15"/>
        <v>106</v>
      </c>
      <c r="P21" s="250">
        <f t="shared" si="16"/>
        <v>113</v>
      </c>
      <c r="Q21" s="250">
        <f t="shared" si="17"/>
        <v>531</v>
      </c>
    </row>
    <row r="22" spans="1:17" ht="14.25" thickBot="1">
      <c r="A22" s="143"/>
      <c r="B22" s="143"/>
      <c r="C22" s="143" t="s">
        <v>61</v>
      </c>
      <c r="D22" s="260">
        <f t="shared" si="10"/>
        <v>0</v>
      </c>
      <c r="E22" s="260">
        <f t="shared" si="10"/>
        <v>0</v>
      </c>
      <c r="F22" s="260">
        <f t="shared" si="10"/>
        <v>0</v>
      </c>
      <c r="G22" s="261">
        <f t="shared" si="12"/>
        <v>0</v>
      </c>
      <c r="H22" s="261"/>
      <c r="I22" s="260">
        <f t="shared" si="11"/>
        <v>0</v>
      </c>
      <c r="J22" s="260">
        <f t="shared" si="11"/>
        <v>0</v>
      </c>
      <c r="K22" s="260">
        <f t="shared" si="11"/>
        <v>0</v>
      </c>
      <c r="L22" s="261">
        <f t="shared" si="13"/>
        <v>0</v>
      </c>
      <c r="M22" s="261"/>
      <c r="N22" s="261">
        <f t="shared" si="14"/>
        <v>0</v>
      </c>
      <c r="O22" s="261">
        <f t="shared" si="15"/>
        <v>0</v>
      </c>
      <c r="P22" s="261">
        <f t="shared" si="16"/>
        <v>0</v>
      </c>
      <c r="Q22" s="261">
        <f t="shared" si="17"/>
        <v>0</v>
      </c>
    </row>
    <row r="23" ht="14.25" thickTop="1"/>
    <row r="24" ht="13.5">
      <c r="A24" s="97" t="s">
        <v>170</v>
      </c>
    </row>
    <row r="25" ht="14.25" thickBot="1">
      <c r="A25" s="97" t="s">
        <v>171</v>
      </c>
    </row>
    <row r="26" spans="1:12" ht="14.25" thickTop="1">
      <c r="A26" s="251" t="s">
        <v>116</v>
      </c>
      <c r="B26" s="251"/>
      <c r="C26" s="251"/>
      <c r="D26" s="252" t="s">
        <v>149</v>
      </c>
      <c r="E26" s="252"/>
      <c r="F26" s="252"/>
      <c r="G26" s="252"/>
      <c r="H26" s="253"/>
      <c r="I26" s="252" t="s">
        <v>150</v>
      </c>
      <c r="J26" s="252"/>
      <c r="K26" s="252"/>
      <c r="L26" s="252"/>
    </row>
    <row r="27" spans="1:12" ht="14.25" thickBot="1">
      <c r="A27" s="254"/>
      <c r="B27" s="254" t="s">
        <v>122</v>
      </c>
      <c r="C27" s="254" t="s">
        <v>123</v>
      </c>
      <c r="D27" s="255" t="s">
        <v>59</v>
      </c>
      <c r="E27" s="255" t="s">
        <v>60</v>
      </c>
      <c r="F27" s="255" t="s">
        <v>61</v>
      </c>
      <c r="G27" s="255" t="s">
        <v>62</v>
      </c>
      <c r="H27" s="255"/>
      <c r="I27" s="255" t="s">
        <v>59</v>
      </c>
      <c r="J27" s="255" t="s">
        <v>60</v>
      </c>
      <c r="K27" s="255" t="s">
        <v>61</v>
      </c>
      <c r="L27" s="255" t="s">
        <v>62</v>
      </c>
    </row>
    <row r="28" spans="1:12" ht="15" thickBot="1" thickTop="1">
      <c r="A28" s="97" t="s">
        <v>126</v>
      </c>
      <c r="B28" s="256" t="s">
        <v>119</v>
      </c>
      <c r="C28" s="256"/>
      <c r="D28" s="257">
        <f>SUM(D29:D35)</f>
        <v>106</v>
      </c>
      <c r="E28" s="257">
        <f aca="true" t="shared" si="18" ref="E28:L28">SUM(E29:E35)</f>
        <v>11</v>
      </c>
      <c r="F28" s="257">
        <f t="shared" si="18"/>
        <v>8</v>
      </c>
      <c r="G28" s="257">
        <f t="shared" si="18"/>
        <v>125</v>
      </c>
      <c r="H28" s="257"/>
      <c r="I28" s="257">
        <f t="shared" si="18"/>
        <v>10</v>
      </c>
      <c r="J28" s="257">
        <f t="shared" si="18"/>
        <v>7</v>
      </c>
      <c r="K28" s="257">
        <f t="shared" si="18"/>
        <v>2</v>
      </c>
      <c r="L28" s="257">
        <f t="shared" si="18"/>
        <v>19</v>
      </c>
    </row>
    <row r="29" spans="2:12" ht="13.5">
      <c r="B29" s="97" t="s">
        <v>130</v>
      </c>
      <c r="C29" s="97" t="s">
        <v>51</v>
      </c>
      <c r="D29" s="262">
        <v>0</v>
      </c>
      <c r="E29" s="262">
        <v>0</v>
      </c>
      <c r="F29" s="262">
        <v>0</v>
      </c>
      <c r="G29" s="250">
        <f>SUM(D29:F29)</f>
        <v>0</v>
      </c>
      <c r="I29" s="262">
        <v>0</v>
      </c>
      <c r="J29" s="262">
        <v>0</v>
      </c>
      <c r="K29" s="262">
        <v>0</v>
      </c>
      <c r="L29" s="250">
        <f>SUM(I29:K29)</f>
        <v>0</v>
      </c>
    </row>
    <row r="30" spans="3:12" ht="13.5">
      <c r="C30" s="97" t="s">
        <v>52</v>
      </c>
      <c r="D30" s="262">
        <v>1</v>
      </c>
      <c r="E30" s="262">
        <v>0</v>
      </c>
      <c r="F30" s="262">
        <v>0</v>
      </c>
      <c r="G30" s="250">
        <f aca="true" t="shared" si="19" ref="G30:G35">SUM(D30:F30)</f>
        <v>1</v>
      </c>
      <c r="I30" s="262">
        <v>1</v>
      </c>
      <c r="J30" s="262">
        <v>0</v>
      </c>
      <c r="K30" s="262">
        <v>0</v>
      </c>
      <c r="L30" s="250">
        <f aca="true" t="shared" si="20" ref="L30:L35">SUM(I30:K30)</f>
        <v>1</v>
      </c>
    </row>
    <row r="31" spans="3:12" ht="13.5">
      <c r="C31" s="97" t="s">
        <v>53</v>
      </c>
      <c r="D31" s="262">
        <v>43</v>
      </c>
      <c r="E31" s="262">
        <v>0</v>
      </c>
      <c r="F31" s="262">
        <v>3</v>
      </c>
      <c r="G31" s="250">
        <f t="shared" si="19"/>
        <v>46</v>
      </c>
      <c r="I31" s="262">
        <v>3</v>
      </c>
      <c r="J31" s="262">
        <v>2</v>
      </c>
      <c r="K31" s="262">
        <v>1</v>
      </c>
      <c r="L31" s="250">
        <f t="shared" si="20"/>
        <v>6</v>
      </c>
    </row>
    <row r="32" spans="3:12" ht="13.5">
      <c r="C32" s="97" t="s">
        <v>54</v>
      </c>
      <c r="D32" s="262">
        <v>37</v>
      </c>
      <c r="E32" s="262">
        <v>4</v>
      </c>
      <c r="F32" s="262">
        <v>2</v>
      </c>
      <c r="G32" s="250">
        <f t="shared" si="19"/>
        <v>43</v>
      </c>
      <c r="I32" s="262">
        <v>3</v>
      </c>
      <c r="J32" s="262">
        <v>4</v>
      </c>
      <c r="K32" s="262">
        <v>1</v>
      </c>
      <c r="L32" s="250">
        <f t="shared" si="20"/>
        <v>8</v>
      </c>
    </row>
    <row r="33" spans="3:12" ht="13.5">
      <c r="C33" s="97" t="s">
        <v>55</v>
      </c>
      <c r="D33" s="262">
        <v>10</v>
      </c>
      <c r="E33" s="262">
        <v>4</v>
      </c>
      <c r="F33" s="262">
        <v>1</v>
      </c>
      <c r="G33" s="250">
        <f t="shared" si="19"/>
        <v>15</v>
      </c>
      <c r="I33" s="262">
        <v>2</v>
      </c>
      <c r="J33" s="262">
        <v>1</v>
      </c>
      <c r="K33" s="262">
        <v>0</v>
      </c>
      <c r="L33" s="250">
        <f t="shared" si="20"/>
        <v>3</v>
      </c>
    </row>
    <row r="34" spans="3:12" ht="13.5">
      <c r="C34" s="97" t="s">
        <v>56</v>
      </c>
      <c r="D34" s="262">
        <v>15</v>
      </c>
      <c r="E34" s="262">
        <v>3</v>
      </c>
      <c r="F34" s="262">
        <v>2</v>
      </c>
      <c r="G34" s="250">
        <f t="shared" si="19"/>
        <v>20</v>
      </c>
      <c r="I34" s="262">
        <v>1</v>
      </c>
      <c r="J34" s="262">
        <v>0</v>
      </c>
      <c r="K34" s="262">
        <v>0</v>
      </c>
      <c r="L34" s="250">
        <f t="shared" si="20"/>
        <v>1</v>
      </c>
    </row>
    <row r="35" spans="3:12" ht="14.25" thickBot="1">
      <c r="C35" s="97" t="s">
        <v>61</v>
      </c>
      <c r="D35" s="262">
        <v>0</v>
      </c>
      <c r="E35" s="262">
        <v>0</v>
      </c>
      <c r="F35" s="262">
        <v>0</v>
      </c>
      <c r="G35" s="250">
        <f t="shared" si="19"/>
        <v>0</v>
      </c>
      <c r="I35" s="262">
        <v>0</v>
      </c>
      <c r="J35" s="262">
        <v>0</v>
      </c>
      <c r="K35" s="262">
        <v>0</v>
      </c>
      <c r="L35" s="250">
        <f t="shared" si="20"/>
        <v>0</v>
      </c>
    </row>
    <row r="36" spans="1:12" ht="15" thickBot="1" thickTop="1">
      <c r="A36" s="259" t="s">
        <v>132</v>
      </c>
      <c r="B36" s="256" t="s">
        <v>119</v>
      </c>
      <c r="C36" s="256"/>
      <c r="D36" s="257">
        <f>SUM(D37:D43)</f>
        <v>46</v>
      </c>
      <c r="E36" s="257">
        <f aca="true" t="shared" si="21" ref="E36:L36">SUM(E37:E43)</f>
        <v>15</v>
      </c>
      <c r="F36" s="257">
        <f t="shared" si="21"/>
        <v>16</v>
      </c>
      <c r="G36" s="257">
        <f t="shared" si="21"/>
        <v>77</v>
      </c>
      <c r="H36" s="257"/>
      <c r="I36" s="257">
        <f t="shared" si="21"/>
        <v>7</v>
      </c>
      <c r="J36" s="257">
        <f t="shared" si="21"/>
        <v>5</v>
      </c>
      <c r="K36" s="257">
        <f t="shared" si="21"/>
        <v>3</v>
      </c>
      <c r="L36" s="257">
        <f t="shared" si="21"/>
        <v>15</v>
      </c>
    </row>
    <row r="37" spans="2:12" ht="13.5">
      <c r="B37" s="97" t="s">
        <v>130</v>
      </c>
      <c r="C37" s="97" t="s">
        <v>51</v>
      </c>
      <c r="D37" s="262">
        <v>0</v>
      </c>
      <c r="E37" s="262">
        <v>0</v>
      </c>
      <c r="F37" s="262">
        <v>0</v>
      </c>
      <c r="G37" s="250">
        <f>SUM(D37:F37)</f>
        <v>0</v>
      </c>
      <c r="I37" s="262">
        <v>0</v>
      </c>
      <c r="J37" s="262">
        <v>0</v>
      </c>
      <c r="K37" s="262">
        <v>1</v>
      </c>
      <c r="L37" s="250">
        <f>SUM(I37:K37)</f>
        <v>1</v>
      </c>
    </row>
    <row r="38" spans="3:12" ht="13.5">
      <c r="C38" s="97" t="s">
        <v>52</v>
      </c>
      <c r="D38" s="262">
        <v>0</v>
      </c>
      <c r="E38" s="262">
        <v>0</v>
      </c>
      <c r="F38" s="262">
        <v>0</v>
      </c>
      <c r="G38" s="250">
        <f aca="true" t="shared" si="22" ref="G38:G43">SUM(D38:F38)</f>
        <v>0</v>
      </c>
      <c r="I38" s="262">
        <v>0</v>
      </c>
      <c r="J38" s="262">
        <v>0</v>
      </c>
      <c r="K38" s="262">
        <v>0</v>
      </c>
      <c r="L38" s="250">
        <f aca="true" t="shared" si="23" ref="L38:L43">SUM(I38:K38)</f>
        <v>0</v>
      </c>
    </row>
    <row r="39" spans="3:12" ht="13.5">
      <c r="C39" s="97" t="s">
        <v>53</v>
      </c>
      <c r="D39" s="262">
        <v>4</v>
      </c>
      <c r="E39" s="262">
        <v>4</v>
      </c>
      <c r="F39" s="262">
        <v>1</v>
      </c>
      <c r="G39" s="250">
        <f t="shared" si="22"/>
        <v>9</v>
      </c>
      <c r="I39" s="262">
        <v>2</v>
      </c>
      <c r="J39" s="262">
        <v>3</v>
      </c>
      <c r="K39" s="262">
        <v>1</v>
      </c>
      <c r="L39" s="250">
        <f t="shared" si="23"/>
        <v>6</v>
      </c>
    </row>
    <row r="40" spans="3:12" ht="13.5">
      <c r="C40" s="97" t="s">
        <v>54</v>
      </c>
      <c r="D40" s="262">
        <v>21</v>
      </c>
      <c r="E40" s="262">
        <v>2</v>
      </c>
      <c r="F40" s="262">
        <v>6</v>
      </c>
      <c r="G40" s="250">
        <f t="shared" si="22"/>
        <v>29</v>
      </c>
      <c r="I40" s="262">
        <v>2</v>
      </c>
      <c r="J40" s="262">
        <v>2</v>
      </c>
      <c r="K40" s="262">
        <v>1</v>
      </c>
      <c r="L40" s="250">
        <f t="shared" si="23"/>
        <v>5</v>
      </c>
    </row>
    <row r="41" spans="3:12" ht="13.5">
      <c r="C41" s="97" t="s">
        <v>55</v>
      </c>
      <c r="D41" s="262">
        <v>8</v>
      </c>
      <c r="E41" s="262">
        <v>4</v>
      </c>
      <c r="F41" s="262">
        <v>3</v>
      </c>
      <c r="G41" s="250">
        <f t="shared" si="22"/>
        <v>15</v>
      </c>
      <c r="I41" s="262">
        <v>1</v>
      </c>
      <c r="J41" s="262">
        <v>0</v>
      </c>
      <c r="K41" s="262">
        <v>0</v>
      </c>
      <c r="L41" s="250">
        <f t="shared" si="23"/>
        <v>1</v>
      </c>
    </row>
    <row r="42" spans="3:12" ht="13.5">
      <c r="C42" s="97" t="s">
        <v>56</v>
      </c>
      <c r="D42" s="262">
        <v>13</v>
      </c>
      <c r="E42" s="262">
        <v>5</v>
      </c>
      <c r="F42" s="262">
        <v>6</v>
      </c>
      <c r="G42" s="250">
        <f t="shared" si="22"/>
        <v>24</v>
      </c>
      <c r="I42" s="262">
        <v>2</v>
      </c>
      <c r="J42" s="262">
        <v>0</v>
      </c>
      <c r="K42" s="262">
        <v>0</v>
      </c>
      <c r="L42" s="250">
        <f t="shared" si="23"/>
        <v>2</v>
      </c>
    </row>
    <row r="43" spans="1:12" ht="14.25" thickBot="1">
      <c r="A43" s="143"/>
      <c r="B43" s="143"/>
      <c r="C43" s="143" t="s">
        <v>61</v>
      </c>
      <c r="D43" s="263">
        <v>0</v>
      </c>
      <c r="E43" s="263">
        <v>0</v>
      </c>
      <c r="F43" s="263">
        <v>0</v>
      </c>
      <c r="G43" s="261">
        <f t="shared" si="22"/>
        <v>0</v>
      </c>
      <c r="H43" s="261"/>
      <c r="I43" s="263">
        <v>0</v>
      </c>
      <c r="J43" s="263">
        <v>0</v>
      </c>
      <c r="K43" s="263">
        <v>0</v>
      </c>
      <c r="L43" s="261">
        <f t="shared" si="23"/>
        <v>0</v>
      </c>
    </row>
    <row r="44" ht="15" thickBot="1" thickTop="1">
      <c r="A44" s="97" t="s">
        <v>172</v>
      </c>
    </row>
    <row r="45" spans="1:12" ht="14.25" thickTop="1">
      <c r="A45" s="251" t="s">
        <v>116</v>
      </c>
      <c r="B45" s="251"/>
      <c r="C45" s="251"/>
      <c r="D45" s="252" t="s">
        <v>149</v>
      </c>
      <c r="E45" s="252"/>
      <c r="F45" s="252"/>
      <c r="G45" s="252"/>
      <c r="H45" s="253"/>
      <c r="I45" s="252" t="s">
        <v>150</v>
      </c>
      <c r="J45" s="252"/>
      <c r="K45" s="252"/>
      <c r="L45" s="252"/>
    </row>
    <row r="46" spans="1:12" ht="14.25" thickBot="1">
      <c r="A46" s="254"/>
      <c r="B46" s="254" t="s">
        <v>122</v>
      </c>
      <c r="C46" s="254" t="s">
        <v>123</v>
      </c>
      <c r="D46" s="255" t="s">
        <v>59</v>
      </c>
      <c r="E46" s="255" t="s">
        <v>60</v>
      </c>
      <c r="F46" s="255" t="s">
        <v>61</v>
      </c>
      <c r="G46" s="255" t="s">
        <v>62</v>
      </c>
      <c r="H46" s="255"/>
      <c r="I46" s="255" t="s">
        <v>59</v>
      </c>
      <c r="J46" s="255" t="s">
        <v>60</v>
      </c>
      <c r="K46" s="255" t="s">
        <v>61</v>
      </c>
      <c r="L46" s="255" t="s">
        <v>62</v>
      </c>
    </row>
    <row r="47" spans="1:12" ht="15" thickBot="1" thickTop="1">
      <c r="A47" s="97" t="s">
        <v>126</v>
      </c>
      <c r="B47" s="256" t="s">
        <v>119</v>
      </c>
      <c r="C47" s="256"/>
      <c r="D47" s="257">
        <v>1620</v>
      </c>
      <c r="E47" s="257">
        <v>502</v>
      </c>
      <c r="F47" s="257">
        <v>461</v>
      </c>
      <c r="G47" s="257">
        <v>2467</v>
      </c>
      <c r="H47" s="257"/>
      <c r="I47" s="257">
        <v>353</v>
      </c>
      <c r="J47" s="257">
        <v>416</v>
      </c>
      <c r="K47" s="257">
        <v>566</v>
      </c>
      <c r="L47" s="257">
        <v>1322</v>
      </c>
    </row>
    <row r="48" spans="2:12" ht="13.5">
      <c r="B48" s="97" t="s">
        <v>130</v>
      </c>
      <c r="C48" s="97" t="s">
        <v>51</v>
      </c>
      <c r="D48" s="262">
        <v>11</v>
      </c>
      <c r="E48" s="262">
        <v>2</v>
      </c>
      <c r="F48" s="262">
        <v>0</v>
      </c>
      <c r="G48" s="250">
        <v>13</v>
      </c>
      <c r="I48" s="262">
        <v>8</v>
      </c>
      <c r="J48" s="262">
        <v>4</v>
      </c>
      <c r="K48" s="262">
        <v>1</v>
      </c>
      <c r="L48" s="250">
        <v>13</v>
      </c>
    </row>
    <row r="49" spans="3:12" ht="13.5">
      <c r="C49" s="97" t="s">
        <v>52</v>
      </c>
      <c r="D49" s="262">
        <v>12</v>
      </c>
      <c r="E49" s="262">
        <v>0</v>
      </c>
      <c r="F49" s="262">
        <v>4</v>
      </c>
      <c r="G49" s="250">
        <v>16</v>
      </c>
      <c r="I49" s="262">
        <v>18</v>
      </c>
      <c r="J49" s="262">
        <v>43</v>
      </c>
      <c r="K49" s="262">
        <v>34</v>
      </c>
      <c r="L49" s="250">
        <v>95</v>
      </c>
    </row>
    <row r="50" spans="3:12" ht="13.5">
      <c r="C50" s="97" t="s">
        <v>53</v>
      </c>
      <c r="D50" s="262">
        <v>560</v>
      </c>
      <c r="E50" s="262">
        <v>121</v>
      </c>
      <c r="F50" s="262">
        <v>122</v>
      </c>
      <c r="G50" s="250">
        <v>759</v>
      </c>
      <c r="I50" s="262">
        <v>176</v>
      </c>
      <c r="J50" s="262">
        <v>297</v>
      </c>
      <c r="K50" s="262">
        <v>402</v>
      </c>
      <c r="L50" s="250">
        <v>871</v>
      </c>
    </row>
    <row r="51" spans="3:12" ht="13.5">
      <c r="C51" s="97" t="s">
        <v>54</v>
      </c>
      <c r="D51" s="262">
        <v>500</v>
      </c>
      <c r="E51" s="262">
        <v>201</v>
      </c>
      <c r="F51" s="262">
        <v>173</v>
      </c>
      <c r="G51" s="250">
        <v>832</v>
      </c>
      <c r="I51" s="262">
        <v>81</v>
      </c>
      <c r="J51" s="262">
        <v>55</v>
      </c>
      <c r="K51" s="262">
        <v>115</v>
      </c>
      <c r="L51" s="250">
        <v>246</v>
      </c>
    </row>
    <row r="52" spans="3:12" ht="13.5">
      <c r="C52" s="97" t="s">
        <v>55</v>
      </c>
      <c r="D52" s="262">
        <v>310</v>
      </c>
      <c r="E52" s="262">
        <v>110</v>
      </c>
      <c r="F52" s="262">
        <v>86</v>
      </c>
      <c r="G52" s="250">
        <v>492</v>
      </c>
      <c r="I52" s="262">
        <v>25</v>
      </c>
      <c r="J52" s="262">
        <v>12</v>
      </c>
      <c r="K52" s="262">
        <v>10</v>
      </c>
      <c r="L52" s="250">
        <v>45</v>
      </c>
    </row>
    <row r="53" spans="3:12" ht="13.5">
      <c r="C53" s="97" t="s">
        <v>56</v>
      </c>
      <c r="D53" s="262">
        <v>227</v>
      </c>
      <c r="E53" s="262">
        <v>67</v>
      </c>
      <c r="F53" s="262">
        <v>74</v>
      </c>
      <c r="G53" s="250">
        <v>352</v>
      </c>
      <c r="I53" s="262">
        <v>45</v>
      </c>
      <c r="J53" s="262">
        <v>1</v>
      </c>
      <c r="K53" s="262">
        <v>3</v>
      </c>
      <c r="L53" s="250">
        <v>47</v>
      </c>
    </row>
    <row r="54" spans="3:12" ht="14.25" thickBot="1">
      <c r="C54" s="97" t="s">
        <v>61</v>
      </c>
      <c r="D54" s="262">
        <v>0</v>
      </c>
      <c r="E54" s="262">
        <v>1</v>
      </c>
      <c r="F54" s="262">
        <v>2</v>
      </c>
      <c r="G54" s="250">
        <v>3</v>
      </c>
      <c r="I54" s="262">
        <v>0</v>
      </c>
      <c r="J54" s="262">
        <v>4</v>
      </c>
      <c r="K54" s="262">
        <v>1</v>
      </c>
      <c r="L54" s="250">
        <v>5</v>
      </c>
    </row>
    <row r="55" spans="1:12" ht="15" thickBot="1" thickTop="1">
      <c r="A55" s="259" t="s">
        <v>132</v>
      </c>
      <c r="B55" s="256" t="s">
        <v>119</v>
      </c>
      <c r="C55" s="256"/>
      <c r="D55" s="257">
        <v>820</v>
      </c>
      <c r="E55" s="257">
        <v>441</v>
      </c>
      <c r="F55" s="257">
        <v>383</v>
      </c>
      <c r="G55" s="257">
        <v>1590</v>
      </c>
      <c r="H55" s="257"/>
      <c r="I55" s="257">
        <v>79</v>
      </c>
      <c r="J55" s="257">
        <v>96</v>
      </c>
      <c r="K55" s="257">
        <v>99</v>
      </c>
      <c r="L55" s="257">
        <v>265</v>
      </c>
    </row>
    <row r="56" spans="2:12" ht="13.5">
      <c r="B56" s="97" t="s">
        <v>130</v>
      </c>
      <c r="C56" s="97" t="s">
        <v>51</v>
      </c>
      <c r="D56" s="262">
        <v>9</v>
      </c>
      <c r="E56" s="262">
        <v>0</v>
      </c>
      <c r="F56" s="262">
        <v>0</v>
      </c>
      <c r="G56" s="250">
        <v>9</v>
      </c>
      <c r="I56" s="262">
        <v>2</v>
      </c>
      <c r="J56" s="262">
        <v>3</v>
      </c>
      <c r="K56" s="262">
        <v>0</v>
      </c>
      <c r="L56" s="250">
        <v>5</v>
      </c>
    </row>
    <row r="57" spans="3:12" ht="13.5">
      <c r="C57" s="97" t="s">
        <v>52</v>
      </c>
      <c r="D57" s="262">
        <v>0</v>
      </c>
      <c r="E57" s="262">
        <v>0</v>
      </c>
      <c r="F57" s="262">
        <v>0</v>
      </c>
      <c r="G57" s="250">
        <v>0</v>
      </c>
      <c r="I57" s="262">
        <v>2</v>
      </c>
      <c r="J57" s="262">
        <v>0</v>
      </c>
      <c r="K57" s="262">
        <v>1</v>
      </c>
      <c r="L57" s="250">
        <v>3</v>
      </c>
    </row>
    <row r="58" spans="3:12" ht="13.5">
      <c r="C58" s="97" t="s">
        <v>53</v>
      </c>
      <c r="D58" s="262">
        <v>86</v>
      </c>
      <c r="E58" s="262">
        <v>67</v>
      </c>
      <c r="F58" s="262">
        <v>50</v>
      </c>
      <c r="G58" s="250">
        <v>197</v>
      </c>
      <c r="I58" s="262">
        <v>17</v>
      </c>
      <c r="J58" s="262">
        <v>37</v>
      </c>
      <c r="K58" s="262">
        <v>45</v>
      </c>
      <c r="L58" s="250">
        <v>98</v>
      </c>
    </row>
    <row r="59" spans="3:12" ht="13.5">
      <c r="C59" s="97" t="s">
        <v>54</v>
      </c>
      <c r="D59" s="262">
        <v>209</v>
      </c>
      <c r="E59" s="262">
        <v>155</v>
      </c>
      <c r="F59" s="262">
        <v>119</v>
      </c>
      <c r="G59" s="250">
        <v>469</v>
      </c>
      <c r="I59" s="262">
        <v>21</v>
      </c>
      <c r="J59" s="262">
        <v>43</v>
      </c>
      <c r="K59" s="262">
        <v>35</v>
      </c>
      <c r="L59" s="250">
        <v>93</v>
      </c>
    </row>
    <row r="60" spans="3:12" ht="13.5">
      <c r="C60" s="97" t="s">
        <v>55</v>
      </c>
      <c r="D60" s="262">
        <v>245</v>
      </c>
      <c r="E60" s="262">
        <v>119</v>
      </c>
      <c r="F60" s="262">
        <v>115</v>
      </c>
      <c r="G60" s="250">
        <v>458</v>
      </c>
      <c r="I60" s="262">
        <v>11</v>
      </c>
      <c r="J60" s="262">
        <v>12</v>
      </c>
      <c r="K60" s="262">
        <v>10</v>
      </c>
      <c r="L60" s="250">
        <v>31</v>
      </c>
    </row>
    <row r="61" spans="3:12" ht="13.5">
      <c r="C61" s="97" t="s">
        <v>56</v>
      </c>
      <c r="D61" s="262">
        <v>271</v>
      </c>
      <c r="E61" s="262">
        <v>100</v>
      </c>
      <c r="F61" s="262">
        <v>99</v>
      </c>
      <c r="G61" s="250">
        <v>455</v>
      </c>
      <c r="I61" s="262">
        <v>26</v>
      </c>
      <c r="J61" s="262">
        <v>1</v>
      </c>
      <c r="K61" s="262">
        <v>8</v>
      </c>
      <c r="L61" s="250">
        <v>35</v>
      </c>
    </row>
    <row r="62" spans="1:12" ht="14.25" thickBot="1">
      <c r="A62" s="143"/>
      <c r="B62" s="143"/>
      <c r="C62" s="143" t="s">
        <v>61</v>
      </c>
      <c r="D62" s="263">
        <v>0</v>
      </c>
      <c r="E62" s="263">
        <v>0</v>
      </c>
      <c r="F62" s="263">
        <v>0</v>
      </c>
      <c r="G62" s="261">
        <v>0</v>
      </c>
      <c r="H62" s="261"/>
      <c r="I62" s="263">
        <v>0</v>
      </c>
      <c r="J62" s="263">
        <v>0</v>
      </c>
      <c r="K62" s="263">
        <v>0</v>
      </c>
      <c r="L62" s="261">
        <v>0</v>
      </c>
    </row>
    <row r="63" ht="14.25" thickTop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zoomScalePageLayoutView="0" workbookViewId="0" topLeftCell="A1">
      <selection activeCell="C6" sqref="C6"/>
    </sheetView>
  </sheetViews>
  <sheetFormatPr defaultColWidth="8.8984375" defaultRowHeight="14.25"/>
  <cols>
    <col min="1" max="1" width="12" style="97" customWidth="1"/>
    <col min="2" max="2" width="4.19921875" style="264" customWidth="1"/>
    <col min="3" max="3" width="9.69921875" style="97" customWidth="1"/>
    <col min="4" max="4" width="0.4921875" style="97" customWidth="1"/>
    <col min="5" max="6" width="10.5" style="97" customWidth="1"/>
    <col min="7" max="7" width="1.59765625" style="97" customWidth="1"/>
    <col min="8" max="8" width="5.59765625" style="265" customWidth="1"/>
    <col min="9" max="9" width="2.8984375" style="265" customWidth="1"/>
    <col min="10" max="10" width="4.5" style="265" customWidth="1"/>
    <col min="11" max="11" width="0.40625" style="97" customWidth="1"/>
    <col min="12" max="13" width="10.5" style="97" customWidth="1"/>
    <col min="14" max="14" width="1.59765625" style="97" customWidth="1"/>
    <col min="15" max="15" width="7.3984375" style="97" customWidth="1"/>
    <col min="16" max="16" width="3.09765625" style="97" customWidth="1"/>
    <col min="17" max="17" width="9" style="267" customWidth="1"/>
    <col min="18" max="16384" width="8.8984375" style="97" customWidth="1"/>
  </cols>
  <sheetData>
    <row r="1" spans="1:14" ht="13.5">
      <c r="A1" s="97" t="s">
        <v>151</v>
      </c>
      <c r="I1" s="266"/>
      <c r="L1" s="131"/>
      <c r="N1" s="131"/>
    </row>
    <row r="2" spans="9:16" ht="14.25" thickBot="1">
      <c r="I2" s="266"/>
      <c r="L2" s="131"/>
      <c r="N2" s="131"/>
      <c r="P2" s="131"/>
    </row>
    <row r="3" spans="1:16" ht="15.75" customHeight="1" thickBot="1" thickTop="1">
      <c r="A3" s="251"/>
      <c r="B3" s="268"/>
      <c r="C3" s="251"/>
      <c r="D3" s="251"/>
      <c r="E3" s="269" t="s">
        <v>126</v>
      </c>
      <c r="F3" s="269"/>
      <c r="G3" s="269"/>
      <c r="H3" s="269"/>
      <c r="I3" s="269"/>
      <c r="J3" s="270"/>
      <c r="K3" s="251"/>
      <c r="L3" s="269" t="s">
        <v>132</v>
      </c>
      <c r="M3" s="269"/>
      <c r="N3" s="269"/>
      <c r="O3" s="269"/>
      <c r="P3" s="269"/>
    </row>
    <row r="4" spans="1:16" s="131" customFormat="1" ht="15.75" customHeight="1" thickBot="1">
      <c r="A4" s="254" t="s">
        <v>152</v>
      </c>
      <c r="B4" s="271" t="s">
        <v>65</v>
      </c>
      <c r="C4" s="254"/>
      <c r="D4" s="254" t="s">
        <v>153</v>
      </c>
      <c r="E4" s="254" t="s">
        <v>154</v>
      </c>
      <c r="F4" s="272" t="s">
        <v>155</v>
      </c>
      <c r="G4" s="272"/>
      <c r="H4" s="272"/>
      <c r="I4" s="272"/>
      <c r="J4" s="273"/>
      <c r="K4" s="254" t="s">
        <v>153</v>
      </c>
      <c r="L4" s="254" t="s">
        <v>154</v>
      </c>
      <c r="M4" s="272" t="s">
        <v>155</v>
      </c>
      <c r="N4" s="272"/>
      <c r="O4" s="272"/>
      <c r="P4" s="272"/>
    </row>
    <row r="5" spans="1:16" ht="15.75" customHeight="1" thickBot="1" thickTop="1">
      <c r="A5" s="256" t="s">
        <v>66</v>
      </c>
      <c r="B5" s="274">
        <v>1</v>
      </c>
      <c r="C5" s="256" t="s">
        <v>66</v>
      </c>
      <c r="D5" s="275">
        <v>32</v>
      </c>
      <c r="E5" s="276">
        <v>1</v>
      </c>
      <c r="F5" s="277">
        <f aca="true" t="shared" si="0" ref="F5:F36">D5+E5</f>
        <v>33</v>
      </c>
      <c r="G5" s="278" t="s">
        <v>58</v>
      </c>
      <c r="H5" s="279">
        <f>F5/F59*100</f>
        <v>0.7898516036381044</v>
      </c>
      <c r="I5" s="278" t="s">
        <v>156</v>
      </c>
      <c r="J5" s="278"/>
      <c r="K5" s="280">
        <v>30</v>
      </c>
      <c r="L5" s="276">
        <v>0</v>
      </c>
      <c r="M5" s="277">
        <f aca="true" t="shared" si="1" ref="M5:M36">SUM(K5:L5)</f>
        <v>30</v>
      </c>
      <c r="N5" s="278" t="s">
        <v>58</v>
      </c>
      <c r="O5" s="279">
        <f>M5/M59*100</f>
        <v>1.4492753623188406</v>
      </c>
      <c r="P5" s="278" t="s">
        <v>156</v>
      </c>
    </row>
    <row r="6" spans="1:17" ht="15.75" customHeight="1">
      <c r="A6" s="97" t="s">
        <v>157</v>
      </c>
      <c r="B6" s="264">
        <v>2</v>
      </c>
      <c r="C6" s="97" t="s">
        <v>67</v>
      </c>
      <c r="D6" s="281">
        <v>7</v>
      </c>
      <c r="E6" s="282">
        <v>0</v>
      </c>
      <c r="F6" s="283">
        <f t="shared" si="0"/>
        <v>7</v>
      </c>
      <c r="G6" s="284" t="s">
        <v>58</v>
      </c>
      <c r="H6" s="285">
        <f>F6/F59*100</f>
        <v>0.1675442795595979</v>
      </c>
      <c r="I6" s="284" t="s">
        <v>156</v>
      </c>
      <c r="J6" s="286"/>
      <c r="K6" s="287">
        <v>7</v>
      </c>
      <c r="L6" s="282">
        <v>0</v>
      </c>
      <c r="M6" s="283">
        <f t="shared" si="1"/>
        <v>7</v>
      </c>
      <c r="N6" s="284" t="s">
        <v>58</v>
      </c>
      <c r="O6" s="285">
        <f>M6/M59*100</f>
        <v>0.33816425120772947</v>
      </c>
      <c r="P6" s="284" t="s">
        <v>156</v>
      </c>
      <c r="Q6" s="288"/>
    </row>
    <row r="7" spans="2:17" ht="15.75" customHeight="1">
      <c r="B7" s="264">
        <v>3</v>
      </c>
      <c r="C7" s="97" t="s">
        <v>68</v>
      </c>
      <c r="D7" s="281">
        <v>5</v>
      </c>
      <c r="E7" s="282">
        <v>0</v>
      </c>
      <c r="F7" s="283">
        <f t="shared" si="0"/>
        <v>5</v>
      </c>
      <c r="G7" s="284" t="s">
        <v>58</v>
      </c>
      <c r="H7" s="285">
        <f>F7/F59*100</f>
        <v>0.11967448539971279</v>
      </c>
      <c r="I7" s="284" t="s">
        <v>156</v>
      </c>
      <c r="J7" s="286"/>
      <c r="K7" s="287">
        <v>7</v>
      </c>
      <c r="L7" s="282">
        <v>0</v>
      </c>
      <c r="M7" s="283">
        <f t="shared" si="1"/>
        <v>7</v>
      </c>
      <c r="N7" s="284" t="s">
        <v>58</v>
      </c>
      <c r="O7" s="285">
        <f>M7/M59*100</f>
        <v>0.33816425120772947</v>
      </c>
      <c r="P7" s="284" t="s">
        <v>156</v>
      </c>
      <c r="Q7" s="288"/>
    </row>
    <row r="8" spans="2:17" ht="15.75" customHeight="1">
      <c r="B8" s="264">
        <v>4</v>
      </c>
      <c r="C8" s="97" t="s">
        <v>69</v>
      </c>
      <c r="D8" s="281">
        <v>16</v>
      </c>
      <c r="E8" s="282">
        <v>1</v>
      </c>
      <c r="F8" s="283">
        <f t="shared" si="0"/>
        <v>17</v>
      </c>
      <c r="G8" s="284" t="s">
        <v>58</v>
      </c>
      <c r="H8" s="285">
        <f>F8/F59*100</f>
        <v>0.40689325035902346</v>
      </c>
      <c r="I8" s="284" t="s">
        <v>156</v>
      </c>
      <c r="J8" s="286"/>
      <c r="K8" s="287">
        <v>15</v>
      </c>
      <c r="L8" s="282">
        <v>0</v>
      </c>
      <c r="M8" s="283">
        <f t="shared" si="1"/>
        <v>15</v>
      </c>
      <c r="N8" s="284" t="s">
        <v>58</v>
      </c>
      <c r="O8" s="285">
        <f>M8/M59*100</f>
        <v>0.7246376811594203</v>
      </c>
      <c r="P8" s="284" t="s">
        <v>156</v>
      </c>
      <c r="Q8" s="288"/>
    </row>
    <row r="9" spans="2:17" ht="15.75" customHeight="1">
      <c r="B9" s="264">
        <v>5</v>
      </c>
      <c r="C9" s="97" t="s">
        <v>70</v>
      </c>
      <c r="D9" s="281">
        <v>6</v>
      </c>
      <c r="E9" s="282">
        <v>0</v>
      </c>
      <c r="F9" s="283">
        <f t="shared" si="0"/>
        <v>6</v>
      </c>
      <c r="G9" s="284" t="s">
        <v>58</v>
      </c>
      <c r="H9" s="285">
        <f>F9/F59*100</f>
        <v>0.14360938247965532</v>
      </c>
      <c r="I9" s="284" t="s">
        <v>156</v>
      </c>
      <c r="J9" s="286"/>
      <c r="K9" s="287">
        <v>4</v>
      </c>
      <c r="L9" s="282">
        <v>0</v>
      </c>
      <c r="M9" s="283">
        <f t="shared" si="1"/>
        <v>4</v>
      </c>
      <c r="N9" s="284" t="s">
        <v>58</v>
      </c>
      <c r="O9" s="285">
        <f>M9/M59*100</f>
        <v>0.1932367149758454</v>
      </c>
      <c r="P9" s="284" t="s">
        <v>156</v>
      </c>
      <c r="Q9" s="288"/>
    </row>
    <row r="10" spans="2:17" ht="15.75" customHeight="1">
      <c r="B10" s="264">
        <v>6</v>
      </c>
      <c r="C10" s="97" t="s">
        <v>71</v>
      </c>
      <c r="D10" s="281">
        <v>5</v>
      </c>
      <c r="E10" s="282">
        <v>0</v>
      </c>
      <c r="F10" s="283">
        <f t="shared" si="0"/>
        <v>5</v>
      </c>
      <c r="G10" s="284" t="s">
        <v>58</v>
      </c>
      <c r="H10" s="285">
        <f>F10/F59*100</f>
        <v>0.11967448539971279</v>
      </c>
      <c r="I10" s="284" t="s">
        <v>156</v>
      </c>
      <c r="J10" s="286"/>
      <c r="K10" s="287">
        <v>6</v>
      </c>
      <c r="L10" s="282">
        <v>2</v>
      </c>
      <c r="M10" s="283">
        <f t="shared" si="1"/>
        <v>8</v>
      </c>
      <c r="N10" s="284" t="s">
        <v>58</v>
      </c>
      <c r="O10" s="285">
        <f>M10/M59*100</f>
        <v>0.3864734299516908</v>
      </c>
      <c r="P10" s="284" t="s">
        <v>156</v>
      </c>
      <c r="Q10" s="288"/>
    </row>
    <row r="11" spans="2:17" ht="15.75" customHeight="1">
      <c r="B11" s="264">
        <v>7</v>
      </c>
      <c r="C11" s="97" t="s">
        <v>72</v>
      </c>
      <c r="D11" s="281">
        <v>22</v>
      </c>
      <c r="E11" s="282">
        <v>2</v>
      </c>
      <c r="F11" s="283">
        <f t="shared" si="0"/>
        <v>24</v>
      </c>
      <c r="G11" s="284" t="s">
        <v>58</v>
      </c>
      <c r="H11" s="285">
        <f>F11/F59*100</f>
        <v>0.5744375299186213</v>
      </c>
      <c r="I11" s="284" t="s">
        <v>156</v>
      </c>
      <c r="J11" s="286"/>
      <c r="K11" s="287">
        <v>10</v>
      </c>
      <c r="L11" s="282">
        <v>2</v>
      </c>
      <c r="M11" s="283">
        <f t="shared" si="1"/>
        <v>12</v>
      </c>
      <c r="N11" s="284" t="s">
        <v>58</v>
      </c>
      <c r="O11" s="285">
        <f>M11/M59*100</f>
        <v>0.5797101449275363</v>
      </c>
      <c r="P11" s="284" t="s">
        <v>156</v>
      </c>
      <c r="Q11" s="288"/>
    </row>
    <row r="12" spans="3:17" ht="15.75" customHeight="1" thickBot="1">
      <c r="C12" s="289" t="s">
        <v>158</v>
      </c>
      <c r="D12" s="290">
        <v>61</v>
      </c>
      <c r="E12" s="291">
        <f>SUM(E6:E11)</f>
        <v>3</v>
      </c>
      <c r="F12" s="291">
        <f t="shared" si="0"/>
        <v>64</v>
      </c>
      <c r="G12" s="291" t="s">
        <v>58</v>
      </c>
      <c r="H12" s="292">
        <f>F12/F59*100</f>
        <v>1.5318334131163236</v>
      </c>
      <c r="I12" s="291" t="s">
        <v>156</v>
      </c>
      <c r="J12" s="291"/>
      <c r="K12" s="291">
        <v>49</v>
      </c>
      <c r="L12" s="291">
        <f>SUM(L6:L11)</f>
        <v>4</v>
      </c>
      <c r="M12" s="291">
        <f t="shared" si="1"/>
        <v>53</v>
      </c>
      <c r="N12" s="293" t="s">
        <v>58</v>
      </c>
      <c r="O12" s="294">
        <f>M12/M59*100</f>
        <v>2.560386473429952</v>
      </c>
      <c r="P12" s="293" t="s">
        <v>156</v>
      </c>
      <c r="Q12" s="288"/>
    </row>
    <row r="13" spans="1:17" ht="15.75" customHeight="1">
      <c r="A13" s="128" t="s">
        <v>159</v>
      </c>
      <c r="B13" s="295">
        <v>8</v>
      </c>
      <c r="C13" s="128" t="s">
        <v>73</v>
      </c>
      <c r="D13" s="296">
        <v>336</v>
      </c>
      <c r="E13" s="297">
        <v>5</v>
      </c>
      <c r="F13" s="298">
        <f t="shared" si="0"/>
        <v>341</v>
      </c>
      <c r="G13" s="284" t="s">
        <v>58</v>
      </c>
      <c r="H13" s="299">
        <f>F13/F59*100</f>
        <v>8.16179990426041</v>
      </c>
      <c r="I13" s="284" t="s">
        <v>156</v>
      </c>
      <c r="J13" s="284"/>
      <c r="K13" s="300">
        <v>144</v>
      </c>
      <c r="L13" s="282">
        <v>5</v>
      </c>
      <c r="M13" s="298">
        <f t="shared" si="1"/>
        <v>149</v>
      </c>
      <c r="N13" s="284" t="s">
        <v>58</v>
      </c>
      <c r="O13" s="299">
        <f>M13/M59*100</f>
        <v>7.1980676328502415</v>
      </c>
      <c r="P13" s="284" t="s">
        <v>156</v>
      </c>
      <c r="Q13" s="288"/>
    </row>
    <row r="14" spans="2:17" ht="15.75" customHeight="1">
      <c r="B14" s="301">
        <v>9</v>
      </c>
      <c r="C14" s="97" t="s">
        <v>74</v>
      </c>
      <c r="D14" s="281">
        <v>92</v>
      </c>
      <c r="E14" s="282">
        <v>1</v>
      </c>
      <c r="F14" s="283">
        <f t="shared" si="0"/>
        <v>93</v>
      </c>
      <c r="G14" s="284" t="s">
        <v>58</v>
      </c>
      <c r="H14" s="285">
        <f>F14/F59*100</f>
        <v>2.225945428434658</v>
      </c>
      <c r="I14" s="284" t="s">
        <v>156</v>
      </c>
      <c r="J14" s="286"/>
      <c r="K14" s="287">
        <v>67</v>
      </c>
      <c r="L14" s="282">
        <v>1</v>
      </c>
      <c r="M14" s="283">
        <f t="shared" si="1"/>
        <v>68</v>
      </c>
      <c r="N14" s="284" t="s">
        <v>58</v>
      </c>
      <c r="O14" s="285">
        <f>M14/M59*100</f>
        <v>3.2850241545893724</v>
      </c>
      <c r="P14" s="284" t="s">
        <v>156</v>
      </c>
      <c r="Q14" s="288"/>
    </row>
    <row r="15" spans="2:17" ht="15.75" customHeight="1">
      <c r="B15" s="301">
        <v>10</v>
      </c>
      <c r="C15" s="97" t="s">
        <v>75</v>
      </c>
      <c r="D15" s="281">
        <v>66</v>
      </c>
      <c r="E15" s="282">
        <v>1</v>
      </c>
      <c r="F15" s="283">
        <f t="shared" si="0"/>
        <v>67</v>
      </c>
      <c r="G15" s="284" t="s">
        <v>58</v>
      </c>
      <c r="H15" s="285">
        <f>F15/F59*100</f>
        <v>1.6036381043561514</v>
      </c>
      <c r="I15" s="284" t="s">
        <v>156</v>
      </c>
      <c r="J15" s="286"/>
      <c r="K15" s="287">
        <v>44</v>
      </c>
      <c r="L15" s="282">
        <v>0</v>
      </c>
      <c r="M15" s="283">
        <f t="shared" si="1"/>
        <v>44</v>
      </c>
      <c r="N15" s="284" t="s">
        <v>58</v>
      </c>
      <c r="O15" s="285">
        <f>M15/M59*100</f>
        <v>2.1256038647342996</v>
      </c>
      <c r="P15" s="284" t="s">
        <v>156</v>
      </c>
      <c r="Q15" s="288"/>
    </row>
    <row r="16" spans="2:16" ht="15.75" customHeight="1">
      <c r="B16" s="301">
        <v>11</v>
      </c>
      <c r="C16" s="97" t="s">
        <v>76</v>
      </c>
      <c r="D16" s="281">
        <v>177</v>
      </c>
      <c r="E16" s="282">
        <v>5</v>
      </c>
      <c r="F16" s="283">
        <f t="shared" si="0"/>
        <v>182</v>
      </c>
      <c r="G16" s="284" t="s">
        <v>58</v>
      </c>
      <c r="H16" s="285">
        <f>F16/F59*100</f>
        <v>4.356151268549546</v>
      </c>
      <c r="I16" s="284" t="s">
        <v>156</v>
      </c>
      <c r="J16" s="286"/>
      <c r="K16" s="287">
        <v>106</v>
      </c>
      <c r="L16" s="282">
        <v>7</v>
      </c>
      <c r="M16" s="283">
        <f t="shared" si="1"/>
        <v>113</v>
      </c>
      <c r="N16" s="284" t="s">
        <v>58</v>
      </c>
      <c r="O16" s="285">
        <f>M16/M59*100</f>
        <v>5.458937198067633</v>
      </c>
      <c r="P16" s="284" t="s">
        <v>156</v>
      </c>
    </row>
    <row r="17" spans="2:16" ht="15.75" customHeight="1">
      <c r="B17" s="301">
        <v>12</v>
      </c>
      <c r="C17" s="97" t="s">
        <v>77</v>
      </c>
      <c r="D17" s="281">
        <v>306</v>
      </c>
      <c r="E17" s="282">
        <v>9</v>
      </c>
      <c r="F17" s="283">
        <f t="shared" si="0"/>
        <v>315</v>
      </c>
      <c r="G17" s="284" t="s">
        <v>58</v>
      </c>
      <c r="H17" s="285">
        <f>F17/F59*100</f>
        <v>7.539492580181905</v>
      </c>
      <c r="I17" s="284" t="s">
        <v>156</v>
      </c>
      <c r="J17" s="286"/>
      <c r="K17" s="287">
        <v>177</v>
      </c>
      <c r="L17" s="282">
        <v>6</v>
      </c>
      <c r="M17" s="283">
        <f t="shared" si="1"/>
        <v>183</v>
      </c>
      <c r="N17" s="284" t="s">
        <v>58</v>
      </c>
      <c r="O17" s="285">
        <f>M17/M59*100</f>
        <v>8.840579710144928</v>
      </c>
      <c r="P17" s="284" t="s">
        <v>156</v>
      </c>
    </row>
    <row r="18" spans="2:16" ht="15.75" customHeight="1">
      <c r="B18" s="301">
        <v>13</v>
      </c>
      <c r="C18" s="97" t="s">
        <v>78</v>
      </c>
      <c r="D18" s="281">
        <v>1475</v>
      </c>
      <c r="E18" s="282">
        <v>69</v>
      </c>
      <c r="F18" s="283">
        <f t="shared" si="0"/>
        <v>1544</v>
      </c>
      <c r="G18" s="284" t="s">
        <v>58</v>
      </c>
      <c r="H18" s="285">
        <f>F18/F59*100</f>
        <v>36.95548109143131</v>
      </c>
      <c r="I18" s="284" t="s">
        <v>156</v>
      </c>
      <c r="J18" s="286"/>
      <c r="K18" s="287">
        <v>616</v>
      </c>
      <c r="L18" s="282">
        <v>34</v>
      </c>
      <c r="M18" s="283">
        <f t="shared" si="1"/>
        <v>650</v>
      </c>
      <c r="N18" s="284" t="s">
        <v>58</v>
      </c>
      <c r="O18" s="285">
        <f>M18/M59*100</f>
        <v>31.40096618357488</v>
      </c>
      <c r="P18" s="284" t="s">
        <v>156</v>
      </c>
    </row>
    <row r="19" spans="2:16" ht="15.75" customHeight="1">
      <c r="B19" s="301">
        <v>14</v>
      </c>
      <c r="C19" s="97" t="s">
        <v>79</v>
      </c>
      <c r="D19" s="281">
        <v>353</v>
      </c>
      <c r="E19" s="282">
        <v>7</v>
      </c>
      <c r="F19" s="283">
        <f t="shared" si="0"/>
        <v>360</v>
      </c>
      <c r="G19" s="284" t="s">
        <v>58</v>
      </c>
      <c r="H19" s="285">
        <f>F19/F59*100</f>
        <v>8.61656294877932</v>
      </c>
      <c r="I19" s="284" t="s">
        <v>156</v>
      </c>
      <c r="J19" s="286"/>
      <c r="K19" s="287">
        <v>177</v>
      </c>
      <c r="L19" s="282">
        <v>9</v>
      </c>
      <c r="M19" s="283">
        <f t="shared" si="1"/>
        <v>186</v>
      </c>
      <c r="N19" s="284" t="s">
        <v>58</v>
      </c>
      <c r="O19" s="285">
        <f>M19/M59*100</f>
        <v>8.985507246376812</v>
      </c>
      <c r="P19" s="284" t="s">
        <v>156</v>
      </c>
    </row>
    <row r="20" spans="2:16" ht="15.75" customHeight="1">
      <c r="B20" s="301">
        <v>15</v>
      </c>
      <c r="C20" s="97" t="s">
        <v>80</v>
      </c>
      <c r="D20" s="281">
        <v>40</v>
      </c>
      <c r="E20" s="282">
        <v>0</v>
      </c>
      <c r="F20" s="283">
        <f t="shared" si="0"/>
        <v>40</v>
      </c>
      <c r="G20" s="284" t="s">
        <v>58</v>
      </c>
      <c r="H20" s="285">
        <f>F20/F59*100</f>
        <v>0.9573958831977023</v>
      </c>
      <c r="I20" s="284" t="s">
        <v>156</v>
      </c>
      <c r="J20" s="286"/>
      <c r="K20" s="287">
        <v>22</v>
      </c>
      <c r="L20" s="282">
        <v>0</v>
      </c>
      <c r="M20" s="283">
        <f t="shared" si="1"/>
        <v>22</v>
      </c>
      <c r="N20" s="284" t="s">
        <v>58</v>
      </c>
      <c r="O20" s="285">
        <f>M20/M59*100</f>
        <v>1.0628019323671498</v>
      </c>
      <c r="P20" s="284" t="s">
        <v>156</v>
      </c>
    </row>
    <row r="21" spans="2:16" ht="15.75" customHeight="1">
      <c r="B21" s="301">
        <v>16</v>
      </c>
      <c r="C21" s="97" t="s">
        <v>81</v>
      </c>
      <c r="D21" s="281">
        <v>54</v>
      </c>
      <c r="E21" s="282">
        <v>2</v>
      </c>
      <c r="F21" s="283">
        <f t="shared" si="0"/>
        <v>56</v>
      </c>
      <c r="G21" s="284" t="s">
        <v>58</v>
      </c>
      <c r="H21" s="285">
        <f>F21/F59*100</f>
        <v>1.340354236476783</v>
      </c>
      <c r="I21" s="284" t="s">
        <v>156</v>
      </c>
      <c r="J21" s="286"/>
      <c r="K21" s="287">
        <v>17</v>
      </c>
      <c r="L21" s="282">
        <v>3</v>
      </c>
      <c r="M21" s="283">
        <f t="shared" si="1"/>
        <v>20</v>
      </c>
      <c r="N21" s="284" t="s">
        <v>58</v>
      </c>
      <c r="O21" s="285">
        <f>M21/M59*100</f>
        <v>0.966183574879227</v>
      </c>
      <c r="P21" s="284" t="s">
        <v>156</v>
      </c>
    </row>
    <row r="22" spans="2:16" ht="15.75" customHeight="1">
      <c r="B22" s="301">
        <v>17</v>
      </c>
      <c r="C22" s="97" t="s">
        <v>82</v>
      </c>
      <c r="D22" s="281">
        <v>172</v>
      </c>
      <c r="E22" s="282">
        <v>0</v>
      </c>
      <c r="F22" s="283">
        <f t="shared" si="0"/>
        <v>172</v>
      </c>
      <c r="G22" s="284" t="s">
        <v>58</v>
      </c>
      <c r="H22" s="285">
        <f>F22/F59*100</f>
        <v>4.1168022977501195</v>
      </c>
      <c r="I22" s="284" t="s">
        <v>156</v>
      </c>
      <c r="J22" s="286"/>
      <c r="K22" s="287">
        <v>58</v>
      </c>
      <c r="L22" s="282">
        <v>3</v>
      </c>
      <c r="M22" s="283">
        <f t="shared" si="1"/>
        <v>61</v>
      </c>
      <c r="N22" s="284" t="s">
        <v>58</v>
      </c>
      <c r="O22" s="285">
        <f>M22/M59*100</f>
        <v>2.9468599033816423</v>
      </c>
      <c r="P22" s="284" t="s">
        <v>156</v>
      </c>
    </row>
    <row r="23" spans="3:16" ht="15.75" customHeight="1" thickBot="1">
      <c r="C23" s="302" t="s">
        <v>158</v>
      </c>
      <c r="D23" s="303">
        <v>3071</v>
      </c>
      <c r="E23" s="304">
        <f>SUM(E13:E22)</f>
        <v>99</v>
      </c>
      <c r="F23" s="291">
        <f t="shared" si="0"/>
        <v>3170</v>
      </c>
      <c r="G23" s="291" t="s">
        <v>58</v>
      </c>
      <c r="H23" s="292">
        <f>F23/F59*100</f>
        <v>75.87362374341791</v>
      </c>
      <c r="I23" s="291" t="s">
        <v>156</v>
      </c>
      <c r="J23" s="291"/>
      <c r="K23" s="291">
        <v>1428</v>
      </c>
      <c r="L23" s="291">
        <f>SUM(L13:L22)</f>
        <v>68</v>
      </c>
      <c r="M23" s="291">
        <f t="shared" si="1"/>
        <v>1496</v>
      </c>
      <c r="N23" s="293" t="s">
        <v>58</v>
      </c>
      <c r="O23" s="294">
        <f>M23/M59*100</f>
        <v>72.27053140096619</v>
      </c>
      <c r="P23" s="293" t="s">
        <v>156</v>
      </c>
    </row>
    <row r="24" spans="1:16" ht="15.75" customHeight="1">
      <c r="A24" s="128" t="s">
        <v>160</v>
      </c>
      <c r="B24" s="295">
        <v>18</v>
      </c>
      <c r="C24" s="128" t="s">
        <v>83</v>
      </c>
      <c r="D24" s="296">
        <v>10</v>
      </c>
      <c r="E24" s="297">
        <v>0</v>
      </c>
      <c r="F24" s="298">
        <f t="shared" si="0"/>
        <v>10</v>
      </c>
      <c r="G24" s="284" t="s">
        <v>58</v>
      </c>
      <c r="H24" s="299">
        <f>F24/F59*100</f>
        <v>0.23934897079942558</v>
      </c>
      <c r="I24" s="284" t="s">
        <v>156</v>
      </c>
      <c r="J24" s="284"/>
      <c r="K24" s="300">
        <v>6</v>
      </c>
      <c r="L24" s="282">
        <v>0</v>
      </c>
      <c r="M24" s="298">
        <f t="shared" si="1"/>
        <v>6</v>
      </c>
      <c r="N24" s="284" t="s">
        <v>58</v>
      </c>
      <c r="O24" s="299">
        <f>M24/M59*100</f>
        <v>0.2898550724637681</v>
      </c>
      <c r="P24" s="284" t="s">
        <v>156</v>
      </c>
    </row>
    <row r="25" spans="2:16" ht="15.75" customHeight="1">
      <c r="B25" s="264">
        <v>19</v>
      </c>
      <c r="C25" s="97" t="s">
        <v>84</v>
      </c>
      <c r="D25" s="281">
        <v>4</v>
      </c>
      <c r="E25" s="282">
        <v>0</v>
      </c>
      <c r="F25" s="283">
        <f t="shared" si="0"/>
        <v>4</v>
      </c>
      <c r="G25" s="284" t="s">
        <v>58</v>
      </c>
      <c r="H25" s="285">
        <f>F25/F59*100</f>
        <v>0.09573958831977022</v>
      </c>
      <c r="I25" s="284" t="s">
        <v>156</v>
      </c>
      <c r="J25" s="286"/>
      <c r="K25" s="287">
        <v>4</v>
      </c>
      <c r="L25" s="282">
        <v>0</v>
      </c>
      <c r="M25" s="283">
        <f t="shared" si="1"/>
        <v>4</v>
      </c>
      <c r="N25" s="284" t="s">
        <v>58</v>
      </c>
      <c r="O25" s="285">
        <f>M25/M59*100</f>
        <v>0.1932367149758454</v>
      </c>
      <c r="P25" s="284" t="s">
        <v>156</v>
      </c>
    </row>
    <row r="26" spans="2:16" ht="15.75" customHeight="1">
      <c r="B26" s="264">
        <v>20</v>
      </c>
      <c r="C26" s="97" t="s">
        <v>85</v>
      </c>
      <c r="D26" s="281">
        <v>15</v>
      </c>
      <c r="E26" s="282">
        <v>1</v>
      </c>
      <c r="F26" s="283">
        <f t="shared" si="0"/>
        <v>16</v>
      </c>
      <c r="G26" s="284" t="s">
        <v>58</v>
      </c>
      <c r="H26" s="285">
        <f>F26/F59*100</f>
        <v>0.3829583532790809</v>
      </c>
      <c r="I26" s="284" t="s">
        <v>156</v>
      </c>
      <c r="J26" s="286"/>
      <c r="K26" s="287">
        <v>7</v>
      </c>
      <c r="L26" s="282">
        <v>0</v>
      </c>
      <c r="M26" s="283">
        <f t="shared" si="1"/>
        <v>7</v>
      </c>
      <c r="N26" s="284" t="s">
        <v>58</v>
      </c>
      <c r="O26" s="285">
        <f>M26/M59*100</f>
        <v>0.33816425120772947</v>
      </c>
      <c r="P26" s="284" t="s">
        <v>156</v>
      </c>
    </row>
    <row r="27" spans="3:16" ht="15.75" customHeight="1" thickBot="1">
      <c r="C27" s="302" t="s">
        <v>158</v>
      </c>
      <c r="D27" s="303">
        <v>29</v>
      </c>
      <c r="E27" s="304">
        <f>SUM(E24:E26)</f>
        <v>1</v>
      </c>
      <c r="F27" s="291">
        <f t="shared" si="0"/>
        <v>30</v>
      </c>
      <c r="G27" s="291" t="s">
        <v>58</v>
      </c>
      <c r="H27" s="292">
        <f>F27/F59*100</f>
        <v>0.7180469123982767</v>
      </c>
      <c r="I27" s="291" t="s">
        <v>156</v>
      </c>
      <c r="J27" s="291"/>
      <c r="K27" s="291">
        <v>17</v>
      </c>
      <c r="L27" s="291">
        <f>SUM(L24:L26)</f>
        <v>0</v>
      </c>
      <c r="M27" s="291">
        <f t="shared" si="1"/>
        <v>17</v>
      </c>
      <c r="N27" s="293" t="s">
        <v>58</v>
      </c>
      <c r="O27" s="294">
        <f>M27/M59*100</f>
        <v>0.8212560386473431</v>
      </c>
      <c r="P27" s="293" t="s">
        <v>156</v>
      </c>
    </row>
    <row r="28" spans="1:16" ht="15.75" customHeight="1">
      <c r="A28" s="128" t="s">
        <v>161</v>
      </c>
      <c r="B28" s="295">
        <v>21</v>
      </c>
      <c r="C28" s="128" t="s">
        <v>86</v>
      </c>
      <c r="D28" s="296">
        <v>20</v>
      </c>
      <c r="E28" s="297">
        <v>0</v>
      </c>
      <c r="F28" s="298">
        <f t="shared" si="0"/>
        <v>20</v>
      </c>
      <c r="G28" s="284" t="s">
        <v>58</v>
      </c>
      <c r="H28" s="299">
        <f>F28/F59*100</f>
        <v>0.47869794159885115</v>
      </c>
      <c r="I28" s="284" t="s">
        <v>156</v>
      </c>
      <c r="J28" s="284"/>
      <c r="K28" s="300">
        <v>22</v>
      </c>
      <c r="L28" s="282">
        <v>1</v>
      </c>
      <c r="M28" s="298">
        <f t="shared" si="1"/>
        <v>23</v>
      </c>
      <c r="N28" s="284" t="s">
        <v>58</v>
      </c>
      <c r="O28" s="299">
        <f>M28/M59*100</f>
        <v>1.1111111111111112</v>
      </c>
      <c r="P28" s="284" t="s">
        <v>156</v>
      </c>
    </row>
    <row r="29" spans="2:16" ht="15.75" customHeight="1">
      <c r="B29" s="264">
        <v>22</v>
      </c>
      <c r="C29" s="97" t="s">
        <v>87</v>
      </c>
      <c r="D29" s="281">
        <v>95</v>
      </c>
      <c r="E29" s="282">
        <v>2</v>
      </c>
      <c r="F29" s="283">
        <f t="shared" si="0"/>
        <v>97</v>
      </c>
      <c r="G29" s="284" t="s">
        <v>58</v>
      </c>
      <c r="H29" s="285">
        <f>F29/F59*100</f>
        <v>2.321685016754428</v>
      </c>
      <c r="I29" s="284" t="s">
        <v>156</v>
      </c>
      <c r="J29" s="286"/>
      <c r="K29" s="287">
        <v>62</v>
      </c>
      <c r="L29" s="282">
        <v>0</v>
      </c>
      <c r="M29" s="283">
        <f t="shared" si="1"/>
        <v>62</v>
      </c>
      <c r="N29" s="284" t="s">
        <v>58</v>
      </c>
      <c r="O29" s="285">
        <f>M29/M59*100</f>
        <v>2.995169082125604</v>
      </c>
      <c r="P29" s="284" t="s">
        <v>156</v>
      </c>
    </row>
    <row r="30" spans="2:16" ht="15.75" customHeight="1">
      <c r="B30" s="264">
        <v>23</v>
      </c>
      <c r="C30" s="97" t="s">
        <v>88</v>
      </c>
      <c r="D30" s="281">
        <v>126</v>
      </c>
      <c r="E30" s="282">
        <v>8</v>
      </c>
      <c r="F30" s="283">
        <f t="shared" si="0"/>
        <v>134</v>
      </c>
      <c r="G30" s="284" t="s">
        <v>58</v>
      </c>
      <c r="H30" s="285">
        <f>F30/F59*100</f>
        <v>3.207276208712303</v>
      </c>
      <c r="I30" s="284" t="s">
        <v>156</v>
      </c>
      <c r="J30" s="286"/>
      <c r="K30" s="287">
        <v>66</v>
      </c>
      <c r="L30" s="282">
        <v>3</v>
      </c>
      <c r="M30" s="283">
        <f t="shared" si="1"/>
        <v>69</v>
      </c>
      <c r="N30" s="284" t="s">
        <v>58</v>
      </c>
      <c r="O30" s="285">
        <f>M30/M59*100</f>
        <v>3.3333333333333335</v>
      </c>
      <c r="P30" s="284" t="s">
        <v>156</v>
      </c>
    </row>
    <row r="31" spans="2:16" ht="15.75" customHeight="1">
      <c r="B31" s="264">
        <v>24</v>
      </c>
      <c r="C31" s="97" t="s">
        <v>89</v>
      </c>
      <c r="D31" s="281">
        <v>55</v>
      </c>
      <c r="E31" s="282">
        <v>2</v>
      </c>
      <c r="F31" s="283">
        <f t="shared" si="0"/>
        <v>57</v>
      </c>
      <c r="G31" s="284" t="s">
        <v>58</v>
      </c>
      <c r="H31" s="285">
        <f>F31/F59*100</f>
        <v>1.3642891335567258</v>
      </c>
      <c r="I31" s="284" t="s">
        <v>156</v>
      </c>
      <c r="J31" s="286"/>
      <c r="K31" s="287">
        <v>25</v>
      </c>
      <c r="L31" s="282">
        <v>1</v>
      </c>
      <c r="M31" s="283">
        <f t="shared" si="1"/>
        <v>26</v>
      </c>
      <c r="N31" s="284" t="s">
        <v>58</v>
      </c>
      <c r="O31" s="285">
        <f>M31/M59*100</f>
        <v>1.2560386473429952</v>
      </c>
      <c r="P31" s="284" t="s">
        <v>156</v>
      </c>
    </row>
    <row r="32" spans="3:16" ht="15.75" customHeight="1" thickBot="1">
      <c r="C32" s="302" t="s">
        <v>158</v>
      </c>
      <c r="D32" s="303">
        <v>296</v>
      </c>
      <c r="E32" s="304">
        <f>SUM(E28:E31)</f>
        <v>12</v>
      </c>
      <c r="F32" s="291">
        <f t="shared" si="0"/>
        <v>308</v>
      </c>
      <c r="G32" s="291" t="s">
        <v>58</v>
      </c>
      <c r="H32" s="292">
        <f>F32/F59*100</f>
        <v>7.371948300622308</v>
      </c>
      <c r="I32" s="291" t="s">
        <v>156</v>
      </c>
      <c r="J32" s="291"/>
      <c r="K32" s="291">
        <v>175</v>
      </c>
      <c r="L32" s="291">
        <f>SUM(L28:L31)</f>
        <v>5</v>
      </c>
      <c r="M32" s="291">
        <f t="shared" si="1"/>
        <v>180</v>
      </c>
      <c r="N32" s="293" t="s">
        <v>58</v>
      </c>
      <c r="O32" s="294">
        <f>M32/M59*100</f>
        <v>8.695652173913043</v>
      </c>
      <c r="P32" s="293" t="s">
        <v>156</v>
      </c>
    </row>
    <row r="33" spans="1:16" ht="15.75" customHeight="1">
      <c r="A33" s="128" t="s">
        <v>162</v>
      </c>
      <c r="B33" s="295">
        <v>25</v>
      </c>
      <c r="C33" s="128" t="s">
        <v>90</v>
      </c>
      <c r="D33" s="296">
        <v>9</v>
      </c>
      <c r="E33" s="297">
        <v>1</v>
      </c>
      <c r="F33" s="298">
        <f t="shared" si="0"/>
        <v>10</v>
      </c>
      <c r="G33" s="284" t="s">
        <v>58</v>
      </c>
      <c r="H33" s="299">
        <f>F33/F59*100</f>
        <v>0.23934897079942558</v>
      </c>
      <c r="I33" s="284" t="s">
        <v>156</v>
      </c>
      <c r="J33" s="284"/>
      <c r="K33" s="300">
        <v>8</v>
      </c>
      <c r="L33" s="282">
        <v>0</v>
      </c>
      <c r="M33" s="298">
        <f t="shared" si="1"/>
        <v>8</v>
      </c>
      <c r="N33" s="284" t="s">
        <v>58</v>
      </c>
      <c r="O33" s="299">
        <f>M33/M59*100</f>
        <v>0.3864734299516908</v>
      </c>
      <c r="P33" s="284" t="s">
        <v>156</v>
      </c>
    </row>
    <row r="34" spans="2:16" ht="15.75" customHeight="1">
      <c r="B34" s="264">
        <v>26</v>
      </c>
      <c r="C34" s="97" t="s">
        <v>91</v>
      </c>
      <c r="D34" s="281">
        <v>46</v>
      </c>
      <c r="E34" s="282">
        <v>1</v>
      </c>
      <c r="F34" s="283">
        <f t="shared" si="0"/>
        <v>47</v>
      </c>
      <c r="G34" s="284" t="s">
        <v>58</v>
      </c>
      <c r="H34" s="285">
        <f>F34/F59*100</f>
        <v>1.1249401627573001</v>
      </c>
      <c r="I34" s="284" t="s">
        <v>156</v>
      </c>
      <c r="J34" s="286"/>
      <c r="K34" s="287">
        <v>24</v>
      </c>
      <c r="L34" s="282">
        <v>1</v>
      </c>
      <c r="M34" s="283">
        <f t="shared" si="1"/>
        <v>25</v>
      </c>
      <c r="N34" s="284" t="s">
        <v>58</v>
      </c>
      <c r="O34" s="285">
        <f>M34/M59*100</f>
        <v>1.2077294685990339</v>
      </c>
      <c r="P34" s="284" t="s">
        <v>156</v>
      </c>
    </row>
    <row r="35" spans="2:16" ht="15.75" customHeight="1">
      <c r="B35" s="264">
        <v>27</v>
      </c>
      <c r="C35" s="97" t="s">
        <v>92</v>
      </c>
      <c r="D35" s="281">
        <v>239</v>
      </c>
      <c r="E35" s="282">
        <v>17</v>
      </c>
      <c r="F35" s="283">
        <f t="shared" si="0"/>
        <v>256</v>
      </c>
      <c r="G35" s="284" t="s">
        <v>58</v>
      </c>
      <c r="H35" s="285">
        <f>F35/F59*100</f>
        <v>6.127333652465294</v>
      </c>
      <c r="I35" s="284" t="s">
        <v>156</v>
      </c>
      <c r="J35" s="286"/>
      <c r="K35" s="287">
        <v>92</v>
      </c>
      <c r="L35" s="282">
        <v>8</v>
      </c>
      <c r="M35" s="283">
        <f t="shared" si="1"/>
        <v>100</v>
      </c>
      <c r="N35" s="284" t="s">
        <v>58</v>
      </c>
      <c r="O35" s="285">
        <f>M35/M59*100</f>
        <v>4.830917874396135</v>
      </c>
      <c r="P35" s="284" t="s">
        <v>156</v>
      </c>
    </row>
    <row r="36" spans="2:16" ht="15.75" customHeight="1">
      <c r="B36" s="264">
        <v>28</v>
      </c>
      <c r="C36" s="97" t="s">
        <v>93</v>
      </c>
      <c r="D36" s="281">
        <v>51</v>
      </c>
      <c r="E36" s="282">
        <v>5</v>
      </c>
      <c r="F36" s="283">
        <f t="shared" si="0"/>
        <v>56</v>
      </c>
      <c r="G36" s="284" t="s">
        <v>58</v>
      </c>
      <c r="H36" s="285">
        <f>F36/F59*100</f>
        <v>1.340354236476783</v>
      </c>
      <c r="I36" s="284" t="s">
        <v>156</v>
      </c>
      <c r="J36" s="286"/>
      <c r="K36" s="287">
        <v>30</v>
      </c>
      <c r="L36" s="282">
        <v>0</v>
      </c>
      <c r="M36" s="283">
        <f t="shared" si="1"/>
        <v>30</v>
      </c>
      <c r="N36" s="284" t="s">
        <v>58</v>
      </c>
      <c r="O36" s="285">
        <f>M36/M59*100</f>
        <v>1.4492753623188406</v>
      </c>
      <c r="P36" s="284" t="s">
        <v>156</v>
      </c>
    </row>
    <row r="37" spans="2:16" ht="15.75" customHeight="1">
      <c r="B37" s="264">
        <v>29</v>
      </c>
      <c r="C37" s="97" t="s">
        <v>94</v>
      </c>
      <c r="D37" s="281">
        <v>24</v>
      </c>
      <c r="E37" s="282">
        <v>0</v>
      </c>
      <c r="F37" s="283">
        <f aca="true" t="shared" si="2" ref="F37:F58">D37+E37</f>
        <v>24</v>
      </c>
      <c r="G37" s="284" t="s">
        <v>58</v>
      </c>
      <c r="H37" s="285">
        <f>F37/F59*100</f>
        <v>0.5744375299186213</v>
      </c>
      <c r="I37" s="284" t="s">
        <v>156</v>
      </c>
      <c r="J37" s="286"/>
      <c r="K37" s="287">
        <v>7</v>
      </c>
      <c r="L37" s="282">
        <v>2</v>
      </c>
      <c r="M37" s="283">
        <f aca="true" t="shared" si="3" ref="M37:M58">SUM(K37:L37)</f>
        <v>9</v>
      </c>
      <c r="N37" s="284" t="s">
        <v>58</v>
      </c>
      <c r="O37" s="285">
        <f>M37/M59*100</f>
        <v>0.43478260869565216</v>
      </c>
      <c r="P37" s="284" t="s">
        <v>156</v>
      </c>
    </row>
    <row r="38" spans="2:16" ht="15.75" customHeight="1">
      <c r="B38" s="264">
        <v>30</v>
      </c>
      <c r="C38" s="97" t="s">
        <v>95</v>
      </c>
      <c r="D38" s="281">
        <v>10</v>
      </c>
      <c r="E38" s="282">
        <v>0</v>
      </c>
      <c r="F38" s="283">
        <f t="shared" si="2"/>
        <v>10</v>
      </c>
      <c r="G38" s="284" t="s">
        <v>58</v>
      </c>
      <c r="H38" s="285">
        <f>F38/F59*100</f>
        <v>0.23934897079942558</v>
      </c>
      <c r="I38" s="284" t="s">
        <v>156</v>
      </c>
      <c r="J38" s="286"/>
      <c r="K38" s="287">
        <v>11</v>
      </c>
      <c r="L38" s="282">
        <v>1</v>
      </c>
      <c r="M38" s="283">
        <f t="shared" si="3"/>
        <v>12</v>
      </c>
      <c r="N38" s="284" t="s">
        <v>58</v>
      </c>
      <c r="O38" s="285">
        <f>M38/M59*100</f>
        <v>0.5797101449275363</v>
      </c>
      <c r="P38" s="284" t="s">
        <v>156</v>
      </c>
    </row>
    <row r="39" spans="3:16" ht="15.75" customHeight="1" thickBot="1">
      <c r="C39" s="302" t="s">
        <v>158</v>
      </c>
      <c r="D39" s="303">
        <v>379</v>
      </c>
      <c r="E39" s="304">
        <f>SUM(E33:E38)</f>
        <v>24</v>
      </c>
      <c r="F39" s="291">
        <f t="shared" si="2"/>
        <v>403</v>
      </c>
      <c r="G39" s="291" t="s">
        <v>58</v>
      </c>
      <c r="H39" s="292">
        <f>F39/F59*100</f>
        <v>9.64576352321685</v>
      </c>
      <c r="I39" s="291" t="s">
        <v>156</v>
      </c>
      <c r="J39" s="291"/>
      <c r="K39" s="291">
        <v>172</v>
      </c>
      <c r="L39" s="291">
        <f>SUM(L33:L38)</f>
        <v>12</v>
      </c>
      <c r="M39" s="291">
        <f t="shared" si="3"/>
        <v>184</v>
      </c>
      <c r="N39" s="293" t="s">
        <v>58</v>
      </c>
      <c r="O39" s="294">
        <f>M39/M59*100</f>
        <v>8.88888888888889</v>
      </c>
      <c r="P39" s="293" t="s">
        <v>156</v>
      </c>
    </row>
    <row r="40" spans="1:16" ht="15.75" customHeight="1">
      <c r="A40" s="128" t="s">
        <v>163</v>
      </c>
      <c r="B40" s="295">
        <v>31</v>
      </c>
      <c r="C40" s="128" t="s">
        <v>96</v>
      </c>
      <c r="D40" s="296">
        <v>2</v>
      </c>
      <c r="E40" s="297">
        <v>0</v>
      </c>
      <c r="F40" s="298">
        <f t="shared" si="2"/>
        <v>2</v>
      </c>
      <c r="G40" s="284" t="s">
        <v>58</v>
      </c>
      <c r="H40" s="299">
        <f>F40/F59*100</f>
        <v>0.04786979415988511</v>
      </c>
      <c r="I40" s="284" t="s">
        <v>156</v>
      </c>
      <c r="J40" s="284"/>
      <c r="K40" s="300">
        <v>1</v>
      </c>
      <c r="L40" s="282">
        <v>0</v>
      </c>
      <c r="M40" s="298">
        <f t="shared" si="3"/>
        <v>1</v>
      </c>
      <c r="N40" s="284" t="s">
        <v>58</v>
      </c>
      <c r="O40" s="299">
        <f>M40/M59*100</f>
        <v>0.04830917874396135</v>
      </c>
      <c r="P40" s="284" t="s">
        <v>156</v>
      </c>
    </row>
    <row r="41" spans="2:16" ht="15.75" customHeight="1">
      <c r="B41" s="264">
        <v>32</v>
      </c>
      <c r="C41" s="97" t="s">
        <v>97</v>
      </c>
      <c r="D41" s="281">
        <v>4</v>
      </c>
      <c r="E41" s="282">
        <v>0</v>
      </c>
      <c r="F41" s="283">
        <f t="shared" si="2"/>
        <v>4</v>
      </c>
      <c r="G41" s="284" t="s">
        <v>58</v>
      </c>
      <c r="H41" s="285">
        <f>F41/F59*100</f>
        <v>0.09573958831977022</v>
      </c>
      <c r="I41" s="284" t="s">
        <v>156</v>
      </c>
      <c r="J41" s="286"/>
      <c r="K41" s="287">
        <v>1</v>
      </c>
      <c r="L41" s="282">
        <v>0</v>
      </c>
      <c r="M41" s="283">
        <f t="shared" si="3"/>
        <v>1</v>
      </c>
      <c r="N41" s="284" t="s">
        <v>58</v>
      </c>
      <c r="O41" s="285">
        <f>M41/M59*100</f>
        <v>0.04830917874396135</v>
      </c>
      <c r="P41" s="284" t="s">
        <v>156</v>
      </c>
    </row>
    <row r="42" spans="2:16" ht="15.75" customHeight="1">
      <c r="B42" s="264">
        <v>33</v>
      </c>
      <c r="C42" s="97" t="s">
        <v>98</v>
      </c>
      <c r="D42" s="281">
        <v>5</v>
      </c>
      <c r="E42" s="282">
        <v>2</v>
      </c>
      <c r="F42" s="283">
        <f t="shared" si="2"/>
        <v>7</v>
      </c>
      <c r="G42" s="284" t="s">
        <v>58</v>
      </c>
      <c r="H42" s="285">
        <f>F42/F59*100</f>
        <v>0.1675442795595979</v>
      </c>
      <c r="I42" s="284" t="s">
        <v>156</v>
      </c>
      <c r="J42" s="286"/>
      <c r="K42" s="287">
        <v>5</v>
      </c>
      <c r="L42" s="282">
        <v>1</v>
      </c>
      <c r="M42" s="283">
        <f t="shared" si="3"/>
        <v>6</v>
      </c>
      <c r="N42" s="284" t="s">
        <v>58</v>
      </c>
      <c r="O42" s="285">
        <f>M42/M59*100</f>
        <v>0.2898550724637681</v>
      </c>
      <c r="P42" s="284" t="s">
        <v>156</v>
      </c>
    </row>
    <row r="43" spans="2:16" ht="15.75" customHeight="1">
      <c r="B43" s="264">
        <v>34</v>
      </c>
      <c r="C43" s="97" t="s">
        <v>99</v>
      </c>
      <c r="D43" s="281">
        <v>21</v>
      </c>
      <c r="E43" s="282">
        <v>0</v>
      </c>
      <c r="F43" s="283">
        <f t="shared" si="2"/>
        <v>21</v>
      </c>
      <c r="G43" s="284" t="s">
        <v>58</v>
      </c>
      <c r="H43" s="285">
        <f>F43/F59*100</f>
        <v>0.5026328386787937</v>
      </c>
      <c r="I43" s="284" t="s">
        <v>156</v>
      </c>
      <c r="J43" s="286"/>
      <c r="K43" s="287">
        <v>9</v>
      </c>
      <c r="L43" s="282">
        <v>1</v>
      </c>
      <c r="M43" s="283">
        <f t="shared" si="3"/>
        <v>10</v>
      </c>
      <c r="N43" s="284" t="s">
        <v>58</v>
      </c>
      <c r="O43" s="285">
        <f>M43/M59*100</f>
        <v>0.4830917874396135</v>
      </c>
      <c r="P43" s="284" t="s">
        <v>156</v>
      </c>
    </row>
    <row r="44" spans="2:16" ht="15.75" customHeight="1">
      <c r="B44" s="264">
        <v>35</v>
      </c>
      <c r="C44" s="97" t="s">
        <v>100</v>
      </c>
      <c r="D44" s="281">
        <v>6</v>
      </c>
      <c r="E44" s="282">
        <v>1</v>
      </c>
      <c r="F44" s="283">
        <f t="shared" si="2"/>
        <v>7</v>
      </c>
      <c r="G44" s="284" t="s">
        <v>58</v>
      </c>
      <c r="H44" s="285">
        <f>F44/F59*100</f>
        <v>0.1675442795595979</v>
      </c>
      <c r="I44" s="284" t="s">
        <v>156</v>
      </c>
      <c r="J44" s="286"/>
      <c r="K44" s="287">
        <v>6</v>
      </c>
      <c r="L44" s="282">
        <v>0</v>
      </c>
      <c r="M44" s="283">
        <f t="shared" si="3"/>
        <v>6</v>
      </c>
      <c r="N44" s="284" t="s">
        <v>58</v>
      </c>
      <c r="O44" s="285">
        <f>M44/M59*100</f>
        <v>0.2898550724637681</v>
      </c>
      <c r="P44" s="284" t="s">
        <v>156</v>
      </c>
    </row>
    <row r="45" spans="2:16" ht="15.75" customHeight="1">
      <c r="B45" s="264">
        <v>36</v>
      </c>
      <c r="C45" s="97" t="s">
        <v>101</v>
      </c>
      <c r="D45" s="281">
        <v>2</v>
      </c>
      <c r="E45" s="282">
        <v>0</v>
      </c>
      <c r="F45" s="283">
        <f t="shared" si="2"/>
        <v>2</v>
      </c>
      <c r="G45" s="284" t="s">
        <v>58</v>
      </c>
      <c r="H45" s="285">
        <f>F45/F59*100</f>
        <v>0.04786979415988511</v>
      </c>
      <c r="I45" s="284" t="s">
        <v>156</v>
      </c>
      <c r="J45" s="286"/>
      <c r="K45" s="287">
        <v>2</v>
      </c>
      <c r="L45" s="282">
        <v>0</v>
      </c>
      <c r="M45" s="283">
        <f t="shared" si="3"/>
        <v>2</v>
      </c>
      <c r="N45" s="284" t="s">
        <v>58</v>
      </c>
      <c r="O45" s="285">
        <f>M45/M59*100</f>
        <v>0.0966183574879227</v>
      </c>
      <c r="P45" s="284" t="s">
        <v>156</v>
      </c>
    </row>
    <row r="46" spans="2:16" ht="15.75" customHeight="1">
      <c r="B46" s="264">
        <v>37</v>
      </c>
      <c r="C46" s="97" t="s">
        <v>102</v>
      </c>
      <c r="D46" s="281">
        <v>7</v>
      </c>
      <c r="E46" s="282">
        <v>0</v>
      </c>
      <c r="F46" s="283">
        <f t="shared" si="2"/>
        <v>7</v>
      </c>
      <c r="G46" s="284" t="s">
        <v>58</v>
      </c>
      <c r="H46" s="285">
        <f>F46/F59*100</f>
        <v>0.1675442795595979</v>
      </c>
      <c r="I46" s="284" t="s">
        <v>156</v>
      </c>
      <c r="J46" s="286"/>
      <c r="K46" s="287">
        <v>1</v>
      </c>
      <c r="L46" s="282">
        <v>0</v>
      </c>
      <c r="M46" s="283">
        <f t="shared" si="3"/>
        <v>1</v>
      </c>
      <c r="N46" s="284" t="s">
        <v>58</v>
      </c>
      <c r="O46" s="285">
        <f>M46/M59*100</f>
        <v>0.04830917874396135</v>
      </c>
      <c r="P46" s="284" t="s">
        <v>156</v>
      </c>
    </row>
    <row r="47" spans="2:16" ht="15.75" customHeight="1">
      <c r="B47" s="264">
        <v>38</v>
      </c>
      <c r="C47" s="97" t="s">
        <v>103</v>
      </c>
      <c r="D47" s="281">
        <v>12</v>
      </c>
      <c r="E47" s="282">
        <v>0</v>
      </c>
      <c r="F47" s="283">
        <f t="shared" si="2"/>
        <v>12</v>
      </c>
      <c r="G47" s="284" t="s">
        <v>58</v>
      </c>
      <c r="H47" s="285">
        <f>F47/F59*100</f>
        <v>0.28721876495931065</v>
      </c>
      <c r="I47" s="284" t="s">
        <v>156</v>
      </c>
      <c r="J47" s="286"/>
      <c r="K47" s="287">
        <v>8</v>
      </c>
      <c r="L47" s="282">
        <v>1</v>
      </c>
      <c r="M47" s="283">
        <f t="shared" si="3"/>
        <v>9</v>
      </c>
      <c r="N47" s="284" t="s">
        <v>58</v>
      </c>
      <c r="O47" s="285">
        <f>M47/M59*100</f>
        <v>0.43478260869565216</v>
      </c>
      <c r="P47" s="284" t="s">
        <v>156</v>
      </c>
    </row>
    <row r="48" spans="2:16" ht="15.75" customHeight="1">
      <c r="B48" s="264">
        <v>39</v>
      </c>
      <c r="C48" s="97" t="s">
        <v>104</v>
      </c>
      <c r="D48" s="281">
        <v>8</v>
      </c>
      <c r="E48" s="282">
        <v>0</v>
      </c>
      <c r="F48" s="283">
        <f t="shared" si="2"/>
        <v>8</v>
      </c>
      <c r="G48" s="284" t="s">
        <v>58</v>
      </c>
      <c r="H48" s="285">
        <f>F48/F59*100</f>
        <v>0.19147917663954045</v>
      </c>
      <c r="I48" s="284" t="s">
        <v>156</v>
      </c>
      <c r="J48" s="286"/>
      <c r="K48" s="287">
        <v>3</v>
      </c>
      <c r="L48" s="282">
        <v>0</v>
      </c>
      <c r="M48" s="283">
        <f t="shared" si="3"/>
        <v>3</v>
      </c>
      <c r="N48" s="284" t="s">
        <v>58</v>
      </c>
      <c r="O48" s="285">
        <f>M48/M59*100</f>
        <v>0.14492753623188406</v>
      </c>
      <c r="P48" s="284" t="s">
        <v>156</v>
      </c>
    </row>
    <row r="49" spans="3:16" ht="15.75" customHeight="1" thickBot="1">
      <c r="C49" s="302" t="s">
        <v>158</v>
      </c>
      <c r="D49" s="303">
        <v>67</v>
      </c>
      <c r="E49" s="304">
        <f>SUM(E40:E48)</f>
        <v>3</v>
      </c>
      <c r="F49" s="291">
        <f t="shared" si="2"/>
        <v>70</v>
      </c>
      <c r="G49" s="291" t="s">
        <v>58</v>
      </c>
      <c r="H49" s="292">
        <f>F49/F59*100</f>
        <v>1.675442795595979</v>
      </c>
      <c r="I49" s="291" t="s">
        <v>156</v>
      </c>
      <c r="J49" s="291"/>
      <c r="K49" s="291">
        <v>36</v>
      </c>
      <c r="L49" s="291">
        <f>SUM(L40:L48)</f>
        <v>3</v>
      </c>
      <c r="M49" s="291">
        <f t="shared" si="3"/>
        <v>39</v>
      </c>
      <c r="N49" s="293" t="s">
        <v>58</v>
      </c>
      <c r="O49" s="294">
        <f>M49/M59*100</f>
        <v>1.884057971014493</v>
      </c>
      <c r="P49" s="293" t="s">
        <v>156</v>
      </c>
    </row>
    <row r="50" spans="1:16" ht="15.75" customHeight="1">
      <c r="A50" s="128" t="s">
        <v>164</v>
      </c>
      <c r="B50" s="295">
        <v>40</v>
      </c>
      <c r="C50" s="128" t="s">
        <v>105</v>
      </c>
      <c r="D50" s="296">
        <v>50</v>
      </c>
      <c r="E50" s="297">
        <v>0</v>
      </c>
      <c r="F50" s="298">
        <f t="shared" si="2"/>
        <v>50</v>
      </c>
      <c r="G50" s="284" t="s">
        <v>58</v>
      </c>
      <c r="H50" s="299">
        <f>F50/F59*100</f>
        <v>1.1967448539971277</v>
      </c>
      <c r="I50" s="284" t="s">
        <v>156</v>
      </c>
      <c r="J50" s="284"/>
      <c r="K50" s="300">
        <v>24</v>
      </c>
      <c r="L50" s="282">
        <v>0</v>
      </c>
      <c r="M50" s="298">
        <f t="shared" si="3"/>
        <v>24</v>
      </c>
      <c r="N50" s="284" t="s">
        <v>58</v>
      </c>
      <c r="O50" s="299">
        <f>M50/M59*100</f>
        <v>1.1594202898550725</v>
      </c>
      <c r="P50" s="284" t="s">
        <v>156</v>
      </c>
    </row>
    <row r="51" spans="2:16" ht="15.75" customHeight="1">
      <c r="B51" s="264">
        <v>41</v>
      </c>
      <c r="C51" s="97" t="s">
        <v>106</v>
      </c>
      <c r="D51" s="281">
        <v>1</v>
      </c>
      <c r="E51" s="282">
        <v>0</v>
      </c>
      <c r="F51" s="283">
        <f t="shared" si="2"/>
        <v>1</v>
      </c>
      <c r="G51" s="284" t="s">
        <v>58</v>
      </c>
      <c r="H51" s="285">
        <f>F51/F59*100</f>
        <v>0.023934897079942556</v>
      </c>
      <c r="I51" s="284" t="s">
        <v>156</v>
      </c>
      <c r="J51" s="286"/>
      <c r="K51" s="287">
        <v>1</v>
      </c>
      <c r="L51" s="282">
        <v>0</v>
      </c>
      <c r="M51" s="283">
        <f t="shared" si="3"/>
        <v>1</v>
      </c>
      <c r="N51" s="284" t="s">
        <v>58</v>
      </c>
      <c r="O51" s="285">
        <f>M51/M59*100</f>
        <v>0.04830917874396135</v>
      </c>
      <c r="P51" s="284" t="s">
        <v>156</v>
      </c>
    </row>
    <row r="52" spans="2:16" ht="15.75" customHeight="1">
      <c r="B52" s="264">
        <v>42</v>
      </c>
      <c r="C52" s="97" t="s">
        <v>107</v>
      </c>
      <c r="D52" s="281">
        <v>10</v>
      </c>
      <c r="E52" s="282">
        <v>0</v>
      </c>
      <c r="F52" s="283">
        <f t="shared" si="2"/>
        <v>10</v>
      </c>
      <c r="G52" s="284" t="s">
        <v>58</v>
      </c>
      <c r="H52" s="285">
        <f>F52/F59*100</f>
        <v>0.23934897079942558</v>
      </c>
      <c r="I52" s="284" t="s">
        <v>156</v>
      </c>
      <c r="J52" s="286"/>
      <c r="K52" s="287">
        <v>6</v>
      </c>
      <c r="L52" s="282">
        <v>0</v>
      </c>
      <c r="M52" s="283">
        <f t="shared" si="3"/>
        <v>6</v>
      </c>
      <c r="N52" s="284" t="s">
        <v>58</v>
      </c>
      <c r="O52" s="285">
        <f>M52/M59*100</f>
        <v>0.2898550724637681</v>
      </c>
      <c r="P52" s="284" t="s">
        <v>156</v>
      </c>
    </row>
    <row r="53" spans="2:16" ht="15.75" customHeight="1">
      <c r="B53" s="264">
        <v>43</v>
      </c>
      <c r="C53" s="97" t="s">
        <v>108</v>
      </c>
      <c r="D53" s="281">
        <v>9</v>
      </c>
      <c r="E53" s="282">
        <v>0</v>
      </c>
      <c r="F53" s="283">
        <f t="shared" si="2"/>
        <v>9</v>
      </c>
      <c r="G53" s="284" t="s">
        <v>58</v>
      </c>
      <c r="H53" s="285">
        <f>F53/F59*100</f>
        <v>0.215414073719483</v>
      </c>
      <c r="I53" s="284" t="s">
        <v>156</v>
      </c>
      <c r="J53" s="286"/>
      <c r="K53" s="287">
        <v>8</v>
      </c>
      <c r="L53" s="282">
        <v>0</v>
      </c>
      <c r="M53" s="283">
        <f t="shared" si="3"/>
        <v>8</v>
      </c>
      <c r="N53" s="284" t="s">
        <v>58</v>
      </c>
      <c r="O53" s="285">
        <f>M53/M59*100</f>
        <v>0.3864734299516908</v>
      </c>
      <c r="P53" s="284" t="s">
        <v>156</v>
      </c>
    </row>
    <row r="54" spans="2:16" ht="15.75" customHeight="1">
      <c r="B54" s="264">
        <v>44</v>
      </c>
      <c r="C54" s="97" t="s">
        <v>109</v>
      </c>
      <c r="D54" s="281">
        <v>2</v>
      </c>
      <c r="E54" s="282">
        <v>0</v>
      </c>
      <c r="F54" s="283">
        <f t="shared" si="2"/>
        <v>2</v>
      </c>
      <c r="G54" s="284" t="s">
        <v>58</v>
      </c>
      <c r="H54" s="285">
        <f>F54/F59*100</f>
        <v>0.04786979415988511</v>
      </c>
      <c r="I54" s="284" t="s">
        <v>156</v>
      </c>
      <c r="J54" s="286"/>
      <c r="K54" s="287">
        <v>4</v>
      </c>
      <c r="L54" s="282">
        <v>0</v>
      </c>
      <c r="M54" s="283">
        <f t="shared" si="3"/>
        <v>4</v>
      </c>
      <c r="N54" s="284" t="s">
        <v>58</v>
      </c>
      <c r="O54" s="285">
        <f>M54/M59*100</f>
        <v>0.1932367149758454</v>
      </c>
      <c r="P54" s="284" t="s">
        <v>156</v>
      </c>
    </row>
    <row r="55" spans="2:16" ht="15.75" customHeight="1">
      <c r="B55" s="264">
        <v>45</v>
      </c>
      <c r="C55" s="97" t="s">
        <v>110</v>
      </c>
      <c r="D55" s="281">
        <v>2</v>
      </c>
      <c r="E55" s="282">
        <v>0</v>
      </c>
      <c r="F55" s="283">
        <f t="shared" si="2"/>
        <v>2</v>
      </c>
      <c r="G55" s="284" t="s">
        <v>58</v>
      </c>
      <c r="H55" s="285">
        <f>F55/F59*100</f>
        <v>0.04786979415988511</v>
      </c>
      <c r="I55" s="284" t="s">
        <v>156</v>
      </c>
      <c r="J55" s="286"/>
      <c r="K55" s="287">
        <v>2</v>
      </c>
      <c r="L55" s="282">
        <v>0</v>
      </c>
      <c r="M55" s="283">
        <f t="shared" si="3"/>
        <v>2</v>
      </c>
      <c r="N55" s="284" t="s">
        <v>58</v>
      </c>
      <c r="O55" s="285">
        <f>M55/M59*100</f>
        <v>0.0966183574879227</v>
      </c>
      <c r="P55" s="284" t="s">
        <v>156</v>
      </c>
    </row>
    <row r="56" spans="2:16" ht="15.75" customHeight="1">
      <c r="B56" s="264">
        <v>46</v>
      </c>
      <c r="C56" s="97" t="s">
        <v>111</v>
      </c>
      <c r="D56" s="281">
        <v>11</v>
      </c>
      <c r="E56" s="282">
        <v>1</v>
      </c>
      <c r="F56" s="283">
        <f t="shared" si="2"/>
        <v>12</v>
      </c>
      <c r="G56" s="284" t="s">
        <v>58</v>
      </c>
      <c r="H56" s="285">
        <f>F56/F59*100</f>
        <v>0.28721876495931065</v>
      </c>
      <c r="I56" s="284" t="s">
        <v>156</v>
      </c>
      <c r="J56" s="286"/>
      <c r="K56" s="287">
        <v>8</v>
      </c>
      <c r="L56" s="282">
        <v>0</v>
      </c>
      <c r="M56" s="283">
        <f t="shared" si="3"/>
        <v>8</v>
      </c>
      <c r="N56" s="284" t="s">
        <v>58</v>
      </c>
      <c r="O56" s="285">
        <f>M56/M59*100</f>
        <v>0.3864734299516908</v>
      </c>
      <c r="P56" s="284" t="s">
        <v>156</v>
      </c>
    </row>
    <row r="57" spans="2:16" ht="15.75" customHeight="1">
      <c r="B57" s="264">
        <v>47</v>
      </c>
      <c r="C57" s="97" t="s">
        <v>112</v>
      </c>
      <c r="D57" s="281">
        <v>14</v>
      </c>
      <c r="E57" s="282">
        <v>0</v>
      </c>
      <c r="F57" s="283">
        <f t="shared" si="2"/>
        <v>14</v>
      </c>
      <c r="G57" s="284" t="s">
        <v>58</v>
      </c>
      <c r="H57" s="285">
        <f>F57/F59*100</f>
        <v>0.3350885591191958</v>
      </c>
      <c r="I57" s="284" t="s">
        <v>156</v>
      </c>
      <c r="J57" s="286"/>
      <c r="K57" s="287">
        <v>18</v>
      </c>
      <c r="L57" s="282">
        <v>0</v>
      </c>
      <c r="M57" s="283">
        <f t="shared" si="3"/>
        <v>18</v>
      </c>
      <c r="N57" s="284" t="s">
        <v>58</v>
      </c>
      <c r="O57" s="285">
        <f>M57/M59*100</f>
        <v>0.8695652173913043</v>
      </c>
      <c r="P57" s="284" t="s">
        <v>156</v>
      </c>
    </row>
    <row r="58" spans="3:16" ht="15.75" customHeight="1" thickBot="1">
      <c r="C58" s="302" t="s">
        <v>158</v>
      </c>
      <c r="D58" s="303">
        <v>99</v>
      </c>
      <c r="E58" s="305">
        <f>SUM(E50:E57)</f>
        <v>1</v>
      </c>
      <c r="F58" s="306">
        <f t="shared" si="2"/>
        <v>100</v>
      </c>
      <c r="G58" s="306" t="s">
        <v>58</v>
      </c>
      <c r="H58" s="307">
        <f>F58/F59*100</f>
        <v>2.3934897079942554</v>
      </c>
      <c r="I58" s="306" t="s">
        <v>156</v>
      </c>
      <c r="J58" s="306"/>
      <c r="K58" s="308">
        <v>71</v>
      </c>
      <c r="L58" s="306">
        <f>SUM(L50:L57)</f>
        <v>0</v>
      </c>
      <c r="M58" s="306">
        <f t="shared" si="3"/>
        <v>71</v>
      </c>
      <c r="N58" s="306" t="s">
        <v>58</v>
      </c>
      <c r="O58" s="307">
        <f>M58/M59*100</f>
        <v>3.429951690821256</v>
      </c>
      <c r="P58" s="306" t="s">
        <v>156</v>
      </c>
    </row>
    <row r="59" spans="1:16" ht="15.75" customHeight="1" thickTop="1">
      <c r="A59" s="259" t="s">
        <v>119</v>
      </c>
      <c r="B59" s="309"/>
      <c r="C59" s="259"/>
      <c r="D59" s="259">
        <v>4034</v>
      </c>
      <c r="E59" s="310">
        <f>E58+E49+E39+E32+E27+E23+E12+E5</f>
        <v>144</v>
      </c>
      <c r="F59" s="284">
        <f>F58+F49+F39+F32+F27+F23+F12+F5</f>
        <v>4178</v>
      </c>
      <c r="G59" s="284" t="s">
        <v>58</v>
      </c>
      <c r="H59" s="299">
        <f>H58+H49+H39+H32+H27+H23+H12+H5</f>
        <v>99.99999999999999</v>
      </c>
      <c r="I59" s="284" t="s">
        <v>156</v>
      </c>
      <c r="J59" s="284"/>
      <c r="K59" s="284">
        <v>1978</v>
      </c>
      <c r="L59" s="284">
        <f>L58+L49+L39+L32+L27+L23+L12+L5</f>
        <v>92</v>
      </c>
      <c r="M59" s="284">
        <f>M58+M49+M39+M32+M27+M23+M12+M5</f>
        <v>2070</v>
      </c>
      <c r="N59" s="284" t="s">
        <v>58</v>
      </c>
      <c r="O59" s="299">
        <f>O58+O49+O39+O32+O27+O23+O12+O5</f>
        <v>100.00000000000001</v>
      </c>
      <c r="P59" s="284" t="s">
        <v>156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4" sqref="A1:M54"/>
    </sheetView>
  </sheetViews>
  <sheetFormatPr defaultColWidth="8.796875" defaultRowHeight="27" customHeight="1"/>
  <cols>
    <col min="1" max="1" width="8.09765625" style="362" customWidth="1"/>
    <col min="2" max="2" width="8.09765625" style="322" customWidth="1"/>
    <col min="3" max="3" width="8.3984375" style="322" customWidth="1"/>
    <col min="4" max="4" width="8.09765625" style="322" customWidth="1"/>
    <col min="5" max="5" width="8.3984375" style="322" customWidth="1"/>
    <col min="6" max="6" width="8.09765625" style="322" customWidth="1"/>
    <col min="7" max="7" width="8.3984375" style="322" customWidth="1"/>
    <col min="8" max="8" width="8.09765625" style="363" customWidth="1"/>
    <col min="9" max="9" width="8.09765625" style="55" customWidth="1"/>
    <col min="10" max="10" width="8.09765625" style="322" customWidth="1"/>
    <col min="11" max="11" width="8.09765625" style="323" customWidth="1"/>
    <col min="12" max="13" width="8.09765625" style="322" customWidth="1"/>
    <col min="14" max="16384" width="8.69921875" style="322" customWidth="1"/>
  </cols>
  <sheetData>
    <row r="1" spans="1:13" s="316" customFormat="1" ht="22.5" customHeight="1">
      <c r="A1" s="311" t="s">
        <v>177</v>
      </c>
      <c r="B1" s="312"/>
      <c r="C1" s="312"/>
      <c r="D1" s="312"/>
      <c r="E1" s="312"/>
      <c r="F1" s="312"/>
      <c r="G1" s="312"/>
      <c r="H1" s="313"/>
      <c r="I1" s="40"/>
      <c r="J1" s="314"/>
      <c r="K1" s="315"/>
      <c r="L1" s="314"/>
      <c r="M1" s="314"/>
    </row>
    <row r="2" spans="1:13" ht="13.5" customHeight="1">
      <c r="A2" s="317"/>
      <c r="B2" s="318"/>
      <c r="C2" s="319"/>
      <c r="D2" s="318"/>
      <c r="E2" s="319"/>
      <c r="F2" s="318"/>
      <c r="G2" s="320"/>
      <c r="H2" s="321"/>
      <c r="I2" s="319"/>
      <c r="M2" s="319" t="s">
        <v>178</v>
      </c>
    </row>
    <row r="3" spans="1:13" s="329" customFormat="1" ht="18" customHeight="1">
      <c r="A3" s="324"/>
      <c r="B3" s="325" t="s">
        <v>179</v>
      </c>
      <c r="C3" s="41"/>
      <c r="D3" s="325" t="s">
        <v>180</v>
      </c>
      <c r="E3" s="41"/>
      <c r="F3" s="325" t="s">
        <v>181</v>
      </c>
      <c r="G3" s="41"/>
      <c r="H3" s="325" t="s">
        <v>182</v>
      </c>
      <c r="I3" s="41"/>
      <c r="J3" s="325" t="s">
        <v>183</v>
      </c>
      <c r="K3" s="326"/>
      <c r="L3" s="327"/>
      <c r="M3" s="328"/>
    </row>
    <row r="4" spans="1:13" s="329" customFormat="1" ht="18" customHeight="1">
      <c r="A4" s="330" t="s">
        <v>184</v>
      </c>
      <c r="B4" s="331" t="s">
        <v>185</v>
      </c>
      <c r="C4" s="332" t="s">
        <v>186</v>
      </c>
      <c r="D4" s="331" t="s">
        <v>185</v>
      </c>
      <c r="E4" s="332" t="s">
        <v>186</v>
      </c>
      <c r="F4" s="331" t="s">
        <v>185</v>
      </c>
      <c r="G4" s="332" t="s">
        <v>186</v>
      </c>
      <c r="H4" s="331" t="s">
        <v>185</v>
      </c>
      <c r="I4" s="333" t="s">
        <v>186</v>
      </c>
      <c r="J4" s="334" t="s">
        <v>187</v>
      </c>
      <c r="K4" s="335" t="s">
        <v>188</v>
      </c>
      <c r="L4" s="334" t="s">
        <v>189</v>
      </c>
      <c r="M4" s="336" t="s">
        <v>190</v>
      </c>
    </row>
    <row r="5" spans="1:13" s="329" customFormat="1" ht="18" customHeight="1">
      <c r="A5" s="337"/>
      <c r="B5" s="338" t="s">
        <v>191</v>
      </c>
      <c r="C5" s="339" t="s">
        <v>192</v>
      </c>
      <c r="D5" s="338" t="s">
        <v>191</v>
      </c>
      <c r="E5" s="339" t="s">
        <v>193</v>
      </c>
      <c r="F5" s="338" t="s">
        <v>191</v>
      </c>
      <c r="G5" s="339" t="s">
        <v>193</v>
      </c>
      <c r="H5" s="340" t="s">
        <v>191</v>
      </c>
      <c r="I5" s="341" t="s">
        <v>192</v>
      </c>
      <c r="J5" s="341" t="s">
        <v>194</v>
      </c>
      <c r="K5" s="342" t="s">
        <v>195</v>
      </c>
      <c r="L5" s="343" t="s">
        <v>196</v>
      </c>
      <c r="M5" s="343" t="s">
        <v>197</v>
      </c>
    </row>
    <row r="6" spans="1:13" s="329" customFormat="1" ht="18" customHeight="1">
      <c r="A6" s="344" t="s">
        <v>66</v>
      </c>
      <c r="B6" s="42">
        <v>1224</v>
      </c>
      <c r="C6" s="42">
        <v>923</v>
      </c>
      <c r="D6" s="42">
        <v>807</v>
      </c>
      <c r="E6" s="42">
        <v>1466</v>
      </c>
      <c r="F6" s="345">
        <v>1045</v>
      </c>
      <c r="G6" s="42">
        <v>1216</v>
      </c>
      <c r="H6" s="43">
        <v>1340</v>
      </c>
      <c r="I6" s="42">
        <v>966</v>
      </c>
      <c r="J6" s="346">
        <v>443</v>
      </c>
      <c r="K6" s="347">
        <v>499</v>
      </c>
      <c r="L6" s="348"/>
      <c r="M6" s="348"/>
    </row>
    <row r="7" spans="1:13" s="329" customFormat="1" ht="18" customHeight="1">
      <c r="A7" s="349" t="s">
        <v>67</v>
      </c>
      <c r="B7" s="42">
        <v>209</v>
      </c>
      <c r="C7" s="42">
        <v>223</v>
      </c>
      <c r="D7" s="42">
        <v>237</v>
      </c>
      <c r="E7" s="42">
        <v>382</v>
      </c>
      <c r="F7" s="345">
        <v>366</v>
      </c>
      <c r="G7" s="42">
        <v>393</v>
      </c>
      <c r="H7" s="43">
        <v>362</v>
      </c>
      <c r="I7" s="42">
        <v>356</v>
      </c>
      <c r="J7" s="346">
        <v>174</v>
      </c>
      <c r="K7" s="347">
        <v>407</v>
      </c>
      <c r="L7" s="348"/>
      <c r="M7" s="348"/>
    </row>
    <row r="8" spans="1:13" s="329" customFormat="1" ht="18" customHeight="1">
      <c r="A8" s="349" t="s">
        <v>68</v>
      </c>
      <c r="B8" s="42">
        <v>209</v>
      </c>
      <c r="C8" s="42">
        <v>199</v>
      </c>
      <c r="D8" s="42">
        <v>202</v>
      </c>
      <c r="E8" s="42">
        <v>322</v>
      </c>
      <c r="F8" s="345">
        <v>244</v>
      </c>
      <c r="G8" s="42">
        <v>180</v>
      </c>
      <c r="H8" s="43">
        <v>214</v>
      </c>
      <c r="I8" s="42">
        <v>201</v>
      </c>
      <c r="J8" s="346">
        <v>101</v>
      </c>
      <c r="K8" s="347">
        <v>169</v>
      </c>
      <c r="L8" s="348"/>
      <c r="M8" s="348"/>
    </row>
    <row r="9" spans="1:13" s="329" customFormat="1" ht="18" customHeight="1">
      <c r="A9" s="349" t="s">
        <v>69</v>
      </c>
      <c r="B9" s="42">
        <v>464</v>
      </c>
      <c r="C9" s="42">
        <v>454</v>
      </c>
      <c r="D9" s="42">
        <v>434</v>
      </c>
      <c r="E9" s="42">
        <v>985</v>
      </c>
      <c r="F9" s="345">
        <v>728</v>
      </c>
      <c r="G9" s="42">
        <v>826</v>
      </c>
      <c r="H9" s="43">
        <v>849</v>
      </c>
      <c r="I9" s="42">
        <v>807</v>
      </c>
      <c r="J9" s="346">
        <v>390</v>
      </c>
      <c r="K9" s="347">
        <v>347</v>
      </c>
      <c r="L9" s="348"/>
      <c r="M9" s="348"/>
    </row>
    <row r="10" spans="1:13" s="329" customFormat="1" ht="18" customHeight="1">
      <c r="A10" s="349" t="s">
        <v>70</v>
      </c>
      <c r="B10" s="42">
        <v>193</v>
      </c>
      <c r="C10" s="42">
        <v>165</v>
      </c>
      <c r="D10" s="42">
        <v>141</v>
      </c>
      <c r="E10" s="42">
        <v>284</v>
      </c>
      <c r="F10" s="345">
        <v>236</v>
      </c>
      <c r="G10" s="42">
        <v>183</v>
      </c>
      <c r="H10" s="43">
        <v>335</v>
      </c>
      <c r="I10" s="44">
        <v>195</v>
      </c>
      <c r="J10" s="346">
        <v>111</v>
      </c>
      <c r="K10" s="347">
        <v>96</v>
      </c>
      <c r="L10" s="348"/>
      <c r="M10" s="348"/>
    </row>
    <row r="11" spans="1:13" s="329" customFormat="1" ht="18" customHeight="1">
      <c r="A11" s="349" t="s">
        <v>71</v>
      </c>
      <c r="B11" s="42">
        <v>334</v>
      </c>
      <c r="C11" s="42">
        <v>325</v>
      </c>
      <c r="D11" s="42">
        <v>243</v>
      </c>
      <c r="E11" s="42">
        <v>394</v>
      </c>
      <c r="F11" s="345">
        <v>254</v>
      </c>
      <c r="G11" s="42">
        <v>267</v>
      </c>
      <c r="H11" s="43">
        <v>316</v>
      </c>
      <c r="I11" s="42">
        <v>322</v>
      </c>
      <c r="J11" s="346">
        <v>211</v>
      </c>
      <c r="K11" s="347">
        <v>179</v>
      </c>
      <c r="L11" s="348"/>
      <c r="M11" s="348"/>
    </row>
    <row r="12" spans="1:13" s="329" customFormat="1" ht="18" customHeight="1">
      <c r="A12" s="349" t="s">
        <v>72</v>
      </c>
      <c r="B12" s="42">
        <v>398</v>
      </c>
      <c r="C12" s="42">
        <v>410</v>
      </c>
      <c r="D12" s="42">
        <v>349</v>
      </c>
      <c r="E12" s="42">
        <v>497</v>
      </c>
      <c r="F12" s="345">
        <v>264</v>
      </c>
      <c r="G12" s="42">
        <v>303</v>
      </c>
      <c r="H12" s="43">
        <v>528</v>
      </c>
      <c r="I12" s="42">
        <v>703</v>
      </c>
      <c r="J12" s="346">
        <v>197</v>
      </c>
      <c r="K12" s="347">
        <v>310</v>
      </c>
      <c r="L12" s="348"/>
      <c r="M12" s="348"/>
    </row>
    <row r="13" spans="1:13" s="329" customFormat="1" ht="18" customHeight="1">
      <c r="A13" s="349" t="s">
        <v>73</v>
      </c>
      <c r="B13" s="42">
        <v>787</v>
      </c>
      <c r="C13" s="42">
        <v>775</v>
      </c>
      <c r="D13" s="42">
        <v>775</v>
      </c>
      <c r="E13" s="42">
        <v>1200</v>
      </c>
      <c r="F13" s="345">
        <v>732</v>
      </c>
      <c r="G13" s="42">
        <v>870</v>
      </c>
      <c r="H13" s="43">
        <v>902</v>
      </c>
      <c r="I13" s="42">
        <v>847</v>
      </c>
      <c r="J13" s="346">
        <v>374</v>
      </c>
      <c r="K13" s="347">
        <v>426</v>
      </c>
      <c r="L13" s="348"/>
      <c r="M13" s="348"/>
    </row>
    <row r="14" spans="1:13" s="329" customFormat="1" ht="18" customHeight="1">
      <c r="A14" s="349" t="s">
        <v>74</v>
      </c>
      <c r="B14" s="42">
        <v>467</v>
      </c>
      <c r="C14" s="42">
        <v>474</v>
      </c>
      <c r="D14" s="42">
        <v>630</v>
      </c>
      <c r="E14" s="42">
        <v>970</v>
      </c>
      <c r="F14" s="345">
        <v>545</v>
      </c>
      <c r="G14" s="42">
        <v>693</v>
      </c>
      <c r="H14" s="43">
        <v>628</v>
      </c>
      <c r="I14" s="42">
        <v>821</v>
      </c>
      <c r="J14" s="346">
        <v>409</v>
      </c>
      <c r="K14" s="347">
        <v>455</v>
      </c>
      <c r="L14" s="348"/>
      <c r="M14" s="348"/>
    </row>
    <row r="15" spans="1:13" s="329" customFormat="1" ht="18" customHeight="1">
      <c r="A15" s="349" t="s">
        <v>75</v>
      </c>
      <c r="B15" s="42">
        <v>725</v>
      </c>
      <c r="C15" s="42">
        <v>612</v>
      </c>
      <c r="D15" s="42">
        <v>684</v>
      </c>
      <c r="E15" s="42">
        <v>1160</v>
      </c>
      <c r="F15" s="345">
        <v>736</v>
      </c>
      <c r="G15" s="42">
        <v>754</v>
      </c>
      <c r="H15" s="43">
        <v>796</v>
      </c>
      <c r="I15" s="42">
        <v>700</v>
      </c>
      <c r="J15" s="346">
        <v>406</v>
      </c>
      <c r="K15" s="347">
        <v>394</v>
      </c>
      <c r="L15" s="348"/>
      <c r="M15" s="348"/>
    </row>
    <row r="16" spans="1:13" s="329" customFormat="1" ht="18" customHeight="1">
      <c r="A16" s="349" t="s">
        <v>76</v>
      </c>
      <c r="B16" s="42">
        <v>1813</v>
      </c>
      <c r="C16" s="42">
        <v>1916</v>
      </c>
      <c r="D16" s="42">
        <v>1749</v>
      </c>
      <c r="E16" s="42">
        <v>3489</v>
      </c>
      <c r="F16" s="345">
        <v>2262</v>
      </c>
      <c r="G16" s="42">
        <v>2235</v>
      </c>
      <c r="H16" s="43">
        <v>2624</v>
      </c>
      <c r="I16" s="42">
        <v>2702</v>
      </c>
      <c r="J16" s="45">
        <v>1285</v>
      </c>
      <c r="K16" s="347">
        <v>3105</v>
      </c>
      <c r="L16" s="348"/>
      <c r="M16" s="348"/>
    </row>
    <row r="17" spans="1:13" s="329" customFormat="1" ht="18" customHeight="1">
      <c r="A17" s="349" t="s">
        <v>77</v>
      </c>
      <c r="B17" s="42">
        <v>1250</v>
      </c>
      <c r="C17" s="42">
        <v>1243</v>
      </c>
      <c r="D17" s="42">
        <v>1178</v>
      </c>
      <c r="E17" s="42">
        <v>1784</v>
      </c>
      <c r="F17" s="345">
        <v>1252</v>
      </c>
      <c r="G17" s="42">
        <v>1335</v>
      </c>
      <c r="H17" s="43">
        <v>1499</v>
      </c>
      <c r="I17" s="44">
        <v>1429</v>
      </c>
      <c r="J17" s="346">
        <v>649</v>
      </c>
      <c r="K17" s="347">
        <v>813</v>
      </c>
      <c r="L17" s="348"/>
      <c r="M17" s="348"/>
    </row>
    <row r="18" spans="1:13" s="329" customFormat="1" ht="18" customHeight="1">
      <c r="A18" s="349" t="s">
        <v>78</v>
      </c>
      <c r="B18" s="42">
        <v>9078</v>
      </c>
      <c r="C18" s="42">
        <v>8106</v>
      </c>
      <c r="D18" s="42">
        <v>6650</v>
      </c>
      <c r="E18" s="42">
        <v>10376</v>
      </c>
      <c r="F18" s="345">
        <v>7864</v>
      </c>
      <c r="G18" s="42">
        <v>9094</v>
      </c>
      <c r="H18" s="43">
        <v>8035</v>
      </c>
      <c r="I18" s="42">
        <v>8861</v>
      </c>
      <c r="J18" s="45">
        <v>4306</v>
      </c>
      <c r="K18" s="347">
        <v>6124</v>
      </c>
      <c r="L18" s="348"/>
      <c r="M18" s="348"/>
    </row>
    <row r="19" spans="1:13" s="329" customFormat="1" ht="18" customHeight="1">
      <c r="A19" s="349" t="s">
        <v>79</v>
      </c>
      <c r="B19" s="42">
        <v>5174</v>
      </c>
      <c r="C19" s="42">
        <v>4820</v>
      </c>
      <c r="D19" s="42">
        <v>3902</v>
      </c>
      <c r="E19" s="42">
        <v>6351</v>
      </c>
      <c r="F19" s="345">
        <v>4520</v>
      </c>
      <c r="G19" s="42">
        <v>5137</v>
      </c>
      <c r="H19" s="43">
        <v>4734</v>
      </c>
      <c r="I19" s="42">
        <v>4352</v>
      </c>
      <c r="J19" s="45">
        <v>2121</v>
      </c>
      <c r="K19" s="347">
        <v>3118</v>
      </c>
      <c r="L19" s="348"/>
      <c r="M19" s="348"/>
    </row>
    <row r="20" spans="1:13" s="329" customFormat="1" ht="18" customHeight="1">
      <c r="A20" s="349" t="s">
        <v>80</v>
      </c>
      <c r="B20" s="42">
        <v>764</v>
      </c>
      <c r="C20" s="42">
        <v>710</v>
      </c>
      <c r="D20" s="42">
        <v>625</v>
      </c>
      <c r="E20" s="42">
        <v>1011</v>
      </c>
      <c r="F20" s="345">
        <v>705</v>
      </c>
      <c r="G20" s="42">
        <v>679</v>
      </c>
      <c r="H20" s="43">
        <v>767</v>
      </c>
      <c r="I20" s="42">
        <v>759</v>
      </c>
      <c r="J20" s="346">
        <v>309</v>
      </c>
      <c r="K20" s="347">
        <v>468</v>
      </c>
      <c r="L20" s="348"/>
      <c r="M20" s="348"/>
    </row>
    <row r="21" spans="1:13" s="329" customFormat="1" ht="18" customHeight="1">
      <c r="A21" s="349" t="s">
        <v>83</v>
      </c>
      <c r="B21" s="42">
        <v>431</v>
      </c>
      <c r="C21" s="42">
        <v>367</v>
      </c>
      <c r="D21" s="42">
        <v>350</v>
      </c>
      <c r="E21" s="42">
        <v>518</v>
      </c>
      <c r="F21" s="345">
        <v>490</v>
      </c>
      <c r="G21" s="42">
        <v>434</v>
      </c>
      <c r="H21" s="43">
        <v>452</v>
      </c>
      <c r="I21" s="42">
        <v>435</v>
      </c>
      <c r="J21" s="346">
        <v>186</v>
      </c>
      <c r="K21" s="347">
        <v>181</v>
      </c>
      <c r="L21" s="348"/>
      <c r="M21" s="348"/>
    </row>
    <row r="22" spans="1:13" s="329" customFormat="1" ht="18" customHeight="1">
      <c r="A22" s="349" t="s">
        <v>84</v>
      </c>
      <c r="B22" s="42">
        <v>351</v>
      </c>
      <c r="C22" s="42">
        <v>263</v>
      </c>
      <c r="D22" s="42">
        <v>254</v>
      </c>
      <c r="E22" s="42">
        <v>407</v>
      </c>
      <c r="F22" s="345">
        <v>357</v>
      </c>
      <c r="G22" s="42">
        <v>341</v>
      </c>
      <c r="H22" s="43">
        <v>411</v>
      </c>
      <c r="I22" s="42">
        <v>120</v>
      </c>
      <c r="J22" s="346">
        <v>208</v>
      </c>
      <c r="K22" s="347">
        <v>186</v>
      </c>
      <c r="L22" s="348"/>
      <c r="M22" s="348"/>
    </row>
    <row r="23" spans="1:13" s="329" customFormat="1" ht="18" customHeight="1">
      <c r="A23" s="349" t="s">
        <v>85</v>
      </c>
      <c r="B23" s="42">
        <v>203</v>
      </c>
      <c r="C23" s="42">
        <v>137</v>
      </c>
      <c r="D23" s="42">
        <v>167</v>
      </c>
      <c r="E23" s="42">
        <v>270</v>
      </c>
      <c r="F23" s="345">
        <v>214</v>
      </c>
      <c r="G23" s="42">
        <v>209</v>
      </c>
      <c r="H23" s="43">
        <v>186</v>
      </c>
      <c r="I23" s="44">
        <v>198</v>
      </c>
      <c r="J23" s="346">
        <v>97</v>
      </c>
      <c r="K23" s="347">
        <v>106</v>
      </c>
      <c r="L23" s="348"/>
      <c r="M23" s="348"/>
    </row>
    <row r="24" spans="1:13" s="329" customFormat="1" ht="18" customHeight="1">
      <c r="A24" s="349" t="s">
        <v>81</v>
      </c>
      <c r="B24" s="42">
        <v>269</v>
      </c>
      <c r="C24" s="42">
        <v>245</v>
      </c>
      <c r="D24" s="42">
        <v>180</v>
      </c>
      <c r="E24" s="42">
        <v>384</v>
      </c>
      <c r="F24" s="345">
        <v>278</v>
      </c>
      <c r="G24" s="42">
        <v>336</v>
      </c>
      <c r="H24" s="43">
        <v>285</v>
      </c>
      <c r="I24" s="42">
        <v>298</v>
      </c>
      <c r="J24" s="346">
        <v>147</v>
      </c>
      <c r="K24" s="347">
        <v>118</v>
      </c>
      <c r="L24" s="348"/>
      <c r="M24" s="348"/>
    </row>
    <row r="25" spans="1:13" s="329" customFormat="1" ht="18" customHeight="1">
      <c r="A25" s="349" t="s">
        <v>82</v>
      </c>
      <c r="B25" s="42">
        <v>831</v>
      </c>
      <c r="C25" s="42">
        <v>661</v>
      </c>
      <c r="D25" s="42">
        <v>690</v>
      </c>
      <c r="E25" s="42">
        <v>1392</v>
      </c>
      <c r="F25" s="345">
        <v>917</v>
      </c>
      <c r="G25" s="42">
        <v>1083</v>
      </c>
      <c r="H25" s="43">
        <v>1001</v>
      </c>
      <c r="I25" s="42">
        <v>1014</v>
      </c>
      <c r="J25" s="346">
        <v>467</v>
      </c>
      <c r="K25" s="347">
        <v>484</v>
      </c>
      <c r="L25" s="348"/>
      <c r="M25" s="348"/>
    </row>
    <row r="26" spans="1:13" s="329" customFormat="1" ht="18" customHeight="1">
      <c r="A26" s="349" t="s">
        <v>86</v>
      </c>
      <c r="B26" s="42">
        <v>346</v>
      </c>
      <c r="C26" s="42">
        <v>291</v>
      </c>
      <c r="D26" s="42">
        <v>205</v>
      </c>
      <c r="E26" s="42">
        <v>377</v>
      </c>
      <c r="F26" s="345">
        <v>257</v>
      </c>
      <c r="G26" s="42">
        <v>288</v>
      </c>
      <c r="H26" s="43">
        <v>271</v>
      </c>
      <c r="I26" s="42">
        <v>244</v>
      </c>
      <c r="J26" s="346">
        <v>132</v>
      </c>
      <c r="K26" s="347">
        <v>142</v>
      </c>
      <c r="L26" s="348"/>
      <c r="M26" s="348"/>
    </row>
    <row r="27" spans="1:13" s="329" customFormat="1" ht="18" customHeight="1">
      <c r="A27" s="349" t="s">
        <v>87</v>
      </c>
      <c r="B27" s="42">
        <v>1607</v>
      </c>
      <c r="C27" s="42">
        <v>1672</v>
      </c>
      <c r="D27" s="42">
        <v>1435</v>
      </c>
      <c r="E27" s="42">
        <v>2365</v>
      </c>
      <c r="F27" s="345">
        <v>1633</v>
      </c>
      <c r="G27" s="42">
        <v>1789</v>
      </c>
      <c r="H27" s="43">
        <v>1862</v>
      </c>
      <c r="I27" s="44">
        <v>1886</v>
      </c>
      <c r="J27" s="346">
        <v>939</v>
      </c>
      <c r="K27" s="347">
        <v>1234</v>
      </c>
      <c r="L27" s="348"/>
      <c r="M27" s="348"/>
    </row>
    <row r="28" spans="1:13" s="329" customFormat="1" ht="18" customHeight="1">
      <c r="A28" s="349" t="s">
        <v>88</v>
      </c>
      <c r="B28" s="42">
        <v>3775</v>
      </c>
      <c r="C28" s="42">
        <v>3354</v>
      </c>
      <c r="D28" s="42">
        <v>2760</v>
      </c>
      <c r="E28" s="42">
        <v>4676</v>
      </c>
      <c r="F28" s="345">
        <v>3249</v>
      </c>
      <c r="G28" s="42">
        <v>3893</v>
      </c>
      <c r="H28" s="43">
        <v>3517</v>
      </c>
      <c r="I28" s="42">
        <v>4059</v>
      </c>
      <c r="J28" s="45">
        <v>1937</v>
      </c>
      <c r="K28" s="347">
        <v>2928</v>
      </c>
      <c r="L28" s="348"/>
      <c r="M28" s="348"/>
    </row>
    <row r="29" spans="1:13" s="329" customFormat="1" ht="18" customHeight="1">
      <c r="A29" s="349" t="s">
        <v>89</v>
      </c>
      <c r="B29" s="42">
        <v>347</v>
      </c>
      <c r="C29" s="42">
        <v>405</v>
      </c>
      <c r="D29" s="42">
        <v>344</v>
      </c>
      <c r="E29" s="42">
        <v>621</v>
      </c>
      <c r="F29" s="345">
        <v>434</v>
      </c>
      <c r="G29" s="42">
        <v>476</v>
      </c>
      <c r="H29" s="43">
        <v>384</v>
      </c>
      <c r="I29" s="42">
        <v>425</v>
      </c>
      <c r="J29" s="346">
        <v>185</v>
      </c>
      <c r="K29" s="347">
        <v>287</v>
      </c>
      <c r="L29" s="348"/>
      <c r="M29" s="348"/>
    </row>
    <row r="30" spans="1:13" s="329" customFormat="1" ht="18" customHeight="1">
      <c r="A30" s="349" t="s">
        <v>90</v>
      </c>
      <c r="B30" s="42">
        <v>489</v>
      </c>
      <c r="C30" s="42">
        <v>410</v>
      </c>
      <c r="D30" s="42">
        <v>531</v>
      </c>
      <c r="E30" s="42">
        <v>668</v>
      </c>
      <c r="F30" s="345">
        <v>484</v>
      </c>
      <c r="G30" s="42">
        <v>532</v>
      </c>
      <c r="H30" s="43">
        <v>594</v>
      </c>
      <c r="I30" s="42">
        <v>544</v>
      </c>
      <c r="J30" s="346">
        <v>218</v>
      </c>
      <c r="K30" s="347">
        <v>306</v>
      </c>
      <c r="L30" s="348"/>
      <c r="M30" s="348"/>
    </row>
    <row r="31" spans="1:13" s="329" customFormat="1" ht="18" customHeight="1">
      <c r="A31" s="349" t="s">
        <v>91</v>
      </c>
      <c r="B31" s="42">
        <v>987</v>
      </c>
      <c r="C31" s="42">
        <v>941</v>
      </c>
      <c r="D31" s="42">
        <v>932</v>
      </c>
      <c r="E31" s="42">
        <v>1473</v>
      </c>
      <c r="F31" s="345">
        <v>1057</v>
      </c>
      <c r="G31" s="42">
        <v>1071</v>
      </c>
      <c r="H31" s="43">
        <v>1191</v>
      </c>
      <c r="I31" s="42">
        <v>1018</v>
      </c>
      <c r="J31" s="346">
        <v>583</v>
      </c>
      <c r="K31" s="347">
        <v>1100</v>
      </c>
      <c r="L31" s="348"/>
      <c r="M31" s="348"/>
    </row>
    <row r="32" spans="1:13" s="329" customFormat="1" ht="18" customHeight="1">
      <c r="A32" s="349" t="s">
        <v>92</v>
      </c>
      <c r="B32" s="42">
        <v>5872</v>
      </c>
      <c r="C32" s="42">
        <v>5712</v>
      </c>
      <c r="D32" s="42">
        <v>4976</v>
      </c>
      <c r="E32" s="42">
        <v>7946</v>
      </c>
      <c r="F32" s="345">
        <v>5755</v>
      </c>
      <c r="G32" s="42">
        <v>6803</v>
      </c>
      <c r="H32" s="43">
        <v>6090</v>
      </c>
      <c r="I32" s="42">
        <v>6133</v>
      </c>
      <c r="J32" s="45">
        <v>2700</v>
      </c>
      <c r="K32" s="347">
        <v>4159</v>
      </c>
      <c r="L32" s="348"/>
      <c r="M32" s="348"/>
    </row>
    <row r="33" spans="1:13" s="329" customFormat="1" ht="18" customHeight="1">
      <c r="A33" s="349" t="s">
        <v>93</v>
      </c>
      <c r="B33" s="42">
        <v>2073</v>
      </c>
      <c r="C33" s="42">
        <v>1731</v>
      </c>
      <c r="D33" s="42">
        <v>1663</v>
      </c>
      <c r="E33" s="42">
        <v>2440</v>
      </c>
      <c r="F33" s="345">
        <v>1764</v>
      </c>
      <c r="G33" s="42">
        <v>2042</v>
      </c>
      <c r="H33" s="43">
        <v>2178</v>
      </c>
      <c r="I33" s="44">
        <v>2150</v>
      </c>
      <c r="J33" s="45">
        <v>1083</v>
      </c>
      <c r="K33" s="347">
        <v>2345</v>
      </c>
      <c r="L33" s="348"/>
      <c r="M33" s="348"/>
    </row>
    <row r="34" spans="1:13" s="329" customFormat="1" ht="18" customHeight="1">
      <c r="A34" s="349" t="s">
        <v>94</v>
      </c>
      <c r="B34" s="42">
        <v>100</v>
      </c>
      <c r="C34" s="42">
        <v>96</v>
      </c>
      <c r="D34" s="42">
        <v>170</v>
      </c>
      <c r="E34" s="42">
        <v>175</v>
      </c>
      <c r="F34" s="345">
        <v>162</v>
      </c>
      <c r="G34" s="42">
        <v>150</v>
      </c>
      <c r="H34" s="43">
        <v>170</v>
      </c>
      <c r="I34" s="42">
        <v>157</v>
      </c>
      <c r="J34" s="346">
        <v>60</v>
      </c>
      <c r="K34" s="347">
        <v>90</v>
      </c>
      <c r="L34" s="348"/>
      <c r="M34" s="348"/>
    </row>
    <row r="35" spans="1:13" s="329" customFormat="1" ht="18" customHeight="1">
      <c r="A35" s="349" t="s">
        <v>95</v>
      </c>
      <c r="B35" s="42">
        <v>167</v>
      </c>
      <c r="C35" s="42">
        <v>176</v>
      </c>
      <c r="D35" s="42">
        <v>205</v>
      </c>
      <c r="E35" s="42">
        <v>370</v>
      </c>
      <c r="F35" s="345">
        <v>204</v>
      </c>
      <c r="G35" s="42">
        <v>188</v>
      </c>
      <c r="H35" s="43">
        <v>152</v>
      </c>
      <c r="I35" s="42">
        <v>211</v>
      </c>
      <c r="J35" s="346">
        <v>121</v>
      </c>
      <c r="K35" s="347">
        <v>131</v>
      </c>
      <c r="L35" s="348"/>
      <c r="M35" s="348"/>
    </row>
    <row r="36" spans="1:13" s="329" customFormat="1" ht="18" customHeight="1">
      <c r="A36" s="349" t="s">
        <v>96</v>
      </c>
      <c r="B36" s="42">
        <v>97</v>
      </c>
      <c r="C36" s="42">
        <v>99</v>
      </c>
      <c r="D36" s="42">
        <v>85</v>
      </c>
      <c r="E36" s="42">
        <v>180</v>
      </c>
      <c r="F36" s="345">
        <v>121</v>
      </c>
      <c r="G36" s="42">
        <v>98</v>
      </c>
      <c r="H36" s="43">
        <v>72</v>
      </c>
      <c r="I36" s="42">
        <v>56</v>
      </c>
      <c r="J36" s="346">
        <v>19</v>
      </c>
      <c r="K36" s="347">
        <v>22</v>
      </c>
      <c r="L36" s="348"/>
      <c r="M36" s="348"/>
    </row>
    <row r="37" spans="1:13" s="329" customFormat="1" ht="18" customHeight="1">
      <c r="A37" s="349" t="s">
        <v>97</v>
      </c>
      <c r="B37" s="42">
        <v>127</v>
      </c>
      <c r="C37" s="42">
        <v>125</v>
      </c>
      <c r="D37" s="42">
        <v>94</v>
      </c>
      <c r="E37" s="42">
        <v>147</v>
      </c>
      <c r="F37" s="345">
        <v>92</v>
      </c>
      <c r="G37" s="42">
        <v>79</v>
      </c>
      <c r="H37" s="43">
        <v>108</v>
      </c>
      <c r="I37" s="42">
        <v>128</v>
      </c>
      <c r="J37" s="346">
        <v>57</v>
      </c>
      <c r="K37" s="347">
        <v>82</v>
      </c>
      <c r="L37" s="348"/>
      <c r="M37" s="348"/>
    </row>
    <row r="38" spans="1:13" s="329" customFormat="1" ht="18" customHeight="1">
      <c r="A38" s="349" t="s">
        <v>98</v>
      </c>
      <c r="B38" s="42">
        <v>703</v>
      </c>
      <c r="C38" s="42">
        <v>751</v>
      </c>
      <c r="D38" s="42">
        <v>667</v>
      </c>
      <c r="E38" s="42">
        <v>1043</v>
      </c>
      <c r="F38" s="345">
        <v>678</v>
      </c>
      <c r="G38" s="42">
        <v>768</v>
      </c>
      <c r="H38" s="43">
        <v>738</v>
      </c>
      <c r="I38" s="44">
        <v>572</v>
      </c>
      <c r="J38" s="346">
        <v>310</v>
      </c>
      <c r="K38" s="347">
        <v>446</v>
      </c>
      <c r="L38" s="348"/>
      <c r="M38" s="348"/>
    </row>
    <row r="39" spans="1:13" s="329" customFormat="1" ht="18" customHeight="1">
      <c r="A39" s="349" t="s">
        <v>99</v>
      </c>
      <c r="B39" s="42">
        <v>830</v>
      </c>
      <c r="C39" s="42">
        <v>923</v>
      </c>
      <c r="D39" s="42">
        <v>913</v>
      </c>
      <c r="E39" s="42">
        <v>1849</v>
      </c>
      <c r="F39" s="345">
        <v>1160</v>
      </c>
      <c r="G39" s="42">
        <v>1302</v>
      </c>
      <c r="H39" s="43">
        <v>1371</v>
      </c>
      <c r="I39" s="42">
        <v>1378</v>
      </c>
      <c r="J39" s="346">
        <v>589</v>
      </c>
      <c r="K39" s="347">
        <v>706</v>
      </c>
      <c r="L39" s="348"/>
      <c r="M39" s="348"/>
    </row>
    <row r="40" spans="1:13" s="329" customFormat="1" ht="18" customHeight="1">
      <c r="A40" s="349" t="s">
        <v>100</v>
      </c>
      <c r="B40" s="42">
        <v>401</v>
      </c>
      <c r="C40" s="42">
        <v>379</v>
      </c>
      <c r="D40" s="42">
        <v>416</v>
      </c>
      <c r="E40" s="42">
        <v>573</v>
      </c>
      <c r="F40" s="345">
        <v>422</v>
      </c>
      <c r="G40" s="42">
        <v>379</v>
      </c>
      <c r="H40" s="43">
        <v>405</v>
      </c>
      <c r="I40" s="42">
        <v>418</v>
      </c>
      <c r="J40" s="346">
        <v>217</v>
      </c>
      <c r="K40" s="347">
        <v>156</v>
      </c>
      <c r="L40" s="348"/>
      <c r="M40" s="348"/>
    </row>
    <row r="41" spans="1:13" s="329" customFormat="1" ht="18" customHeight="1">
      <c r="A41" s="349" t="s">
        <v>101</v>
      </c>
      <c r="B41" s="42">
        <v>230</v>
      </c>
      <c r="C41" s="42">
        <v>196</v>
      </c>
      <c r="D41" s="42">
        <v>236</v>
      </c>
      <c r="E41" s="42">
        <v>367</v>
      </c>
      <c r="F41" s="345">
        <v>216</v>
      </c>
      <c r="G41" s="42">
        <v>211</v>
      </c>
      <c r="H41" s="43">
        <v>266</v>
      </c>
      <c r="I41" s="42">
        <v>257</v>
      </c>
      <c r="J41" s="346">
        <v>139</v>
      </c>
      <c r="K41" s="347">
        <v>125</v>
      </c>
      <c r="L41" s="348"/>
      <c r="M41" s="348"/>
    </row>
    <row r="42" spans="1:13" s="329" customFormat="1" ht="18" customHeight="1">
      <c r="A42" s="349" t="s">
        <v>102</v>
      </c>
      <c r="B42" s="42">
        <v>348</v>
      </c>
      <c r="C42" s="42">
        <v>307</v>
      </c>
      <c r="D42" s="42">
        <v>343</v>
      </c>
      <c r="E42" s="42">
        <v>543</v>
      </c>
      <c r="F42" s="345">
        <v>535</v>
      </c>
      <c r="G42" s="42">
        <v>414</v>
      </c>
      <c r="H42" s="43">
        <v>393</v>
      </c>
      <c r="I42" s="44">
        <v>386</v>
      </c>
      <c r="J42" s="346">
        <v>187</v>
      </c>
      <c r="K42" s="347">
        <v>182</v>
      </c>
      <c r="L42" s="348"/>
      <c r="M42" s="348"/>
    </row>
    <row r="43" spans="1:13" s="329" customFormat="1" ht="18" customHeight="1">
      <c r="A43" s="349" t="s">
        <v>103</v>
      </c>
      <c r="B43" s="42">
        <v>593</v>
      </c>
      <c r="C43" s="42">
        <v>591</v>
      </c>
      <c r="D43" s="42">
        <v>385</v>
      </c>
      <c r="E43" s="42">
        <v>606</v>
      </c>
      <c r="F43" s="345">
        <v>492</v>
      </c>
      <c r="G43" s="42">
        <v>458</v>
      </c>
      <c r="H43" s="43">
        <v>438</v>
      </c>
      <c r="I43" s="42">
        <v>771</v>
      </c>
      <c r="J43" s="346">
        <v>218</v>
      </c>
      <c r="K43" s="347">
        <v>180</v>
      </c>
      <c r="L43" s="348"/>
      <c r="M43" s="348"/>
    </row>
    <row r="44" spans="1:13" s="329" customFormat="1" ht="18" customHeight="1">
      <c r="A44" s="349" t="s">
        <v>104</v>
      </c>
      <c r="B44" s="42">
        <v>259</v>
      </c>
      <c r="C44" s="42">
        <v>181</v>
      </c>
      <c r="D44" s="42">
        <v>210</v>
      </c>
      <c r="E44" s="42">
        <v>255</v>
      </c>
      <c r="F44" s="345">
        <v>116</v>
      </c>
      <c r="G44" s="42">
        <v>151</v>
      </c>
      <c r="H44" s="43">
        <v>197</v>
      </c>
      <c r="I44" s="42">
        <v>186</v>
      </c>
      <c r="J44" s="346">
        <v>86</v>
      </c>
      <c r="K44" s="347">
        <v>100</v>
      </c>
      <c r="L44" s="348"/>
      <c r="M44" s="348"/>
    </row>
    <row r="45" spans="1:13" s="329" customFormat="1" ht="18" customHeight="1">
      <c r="A45" s="349" t="s">
        <v>105</v>
      </c>
      <c r="B45" s="42">
        <v>2433</v>
      </c>
      <c r="C45" s="42">
        <v>2287</v>
      </c>
      <c r="D45" s="42">
        <v>2207</v>
      </c>
      <c r="E45" s="42">
        <v>3889</v>
      </c>
      <c r="F45" s="345">
        <v>2817</v>
      </c>
      <c r="G45" s="42">
        <v>3099</v>
      </c>
      <c r="H45" s="43">
        <v>2996</v>
      </c>
      <c r="I45" s="42">
        <v>2946</v>
      </c>
      <c r="J45" s="45">
        <v>1276</v>
      </c>
      <c r="K45" s="347">
        <v>1679</v>
      </c>
      <c r="L45" s="348"/>
      <c r="M45" s="348"/>
    </row>
    <row r="46" spans="1:13" s="329" customFormat="1" ht="18" customHeight="1">
      <c r="A46" s="349" t="s">
        <v>106</v>
      </c>
      <c r="B46" s="42">
        <v>449</v>
      </c>
      <c r="C46" s="42">
        <v>413</v>
      </c>
      <c r="D46" s="42">
        <v>454</v>
      </c>
      <c r="E46" s="42">
        <v>706</v>
      </c>
      <c r="F46" s="345">
        <v>425</v>
      </c>
      <c r="G46" s="42">
        <v>650</v>
      </c>
      <c r="H46" s="43">
        <v>475</v>
      </c>
      <c r="I46" s="42">
        <v>608</v>
      </c>
      <c r="J46" s="346">
        <v>174</v>
      </c>
      <c r="K46" s="347">
        <v>306</v>
      </c>
      <c r="L46" s="348"/>
      <c r="M46" s="348"/>
    </row>
    <row r="47" spans="1:13" s="329" customFormat="1" ht="18" customHeight="1">
      <c r="A47" s="349" t="s">
        <v>107</v>
      </c>
      <c r="B47" s="42">
        <v>494</v>
      </c>
      <c r="C47" s="42">
        <v>404</v>
      </c>
      <c r="D47" s="42">
        <v>306</v>
      </c>
      <c r="E47" s="42">
        <v>420</v>
      </c>
      <c r="F47" s="345">
        <v>292</v>
      </c>
      <c r="G47" s="42">
        <v>360</v>
      </c>
      <c r="H47" s="43">
        <v>341</v>
      </c>
      <c r="I47" s="42">
        <v>381</v>
      </c>
      <c r="J47" s="346">
        <v>140</v>
      </c>
      <c r="K47" s="347">
        <v>163</v>
      </c>
      <c r="L47" s="348"/>
      <c r="M47" s="348"/>
    </row>
    <row r="48" spans="1:13" s="329" customFormat="1" ht="18" customHeight="1">
      <c r="A48" s="349" t="s">
        <v>108</v>
      </c>
      <c r="B48" s="42">
        <v>434</v>
      </c>
      <c r="C48" s="42">
        <v>305</v>
      </c>
      <c r="D48" s="42">
        <v>310</v>
      </c>
      <c r="E48" s="42">
        <v>467</v>
      </c>
      <c r="F48" s="345">
        <v>356</v>
      </c>
      <c r="G48" s="42">
        <v>410</v>
      </c>
      <c r="H48" s="43">
        <v>476</v>
      </c>
      <c r="I48" s="42">
        <v>477</v>
      </c>
      <c r="J48" s="346">
        <v>258</v>
      </c>
      <c r="K48" s="347">
        <v>259</v>
      </c>
      <c r="L48" s="348"/>
      <c r="M48" s="348"/>
    </row>
    <row r="49" spans="1:13" s="329" customFormat="1" ht="18" customHeight="1">
      <c r="A49" s="349" t="s">
        <v>109</v>
      </c>
      <c r="B49" s="42">
        <v>363</v>
      </c>
      <c r="C49" s="42">
        <v>545</v>
      </c>
      <c r="D49" s="42">
        <v>410</v>
      </c>
      <c r="E49" s="42">
        <v>759</v>
      </c>
      <c r="F49" s="345">
        <v>465</v>
      </c>
      <c r="G49" s="42">
        <v>508</v>
      </c>
      <c r="H49" s="43">
        <v>592</v>
      </c>
      <c r="I49" s="42">
        <v>645</v>
      </c>
      <c r="J49" s="346">
        <v>275</v>
      </c>
      <c r="K49" s="347">
        <v>278</v>
      </c>
      <c r="L49" s="348"/>
      <c r="M49" s="348"/>
    </row>
    <row r="50" spans="1:13" s="329" customFormat="1" ht="18" customHeight="1">
      <c r="A50" s="349" t="s">
        <v>110</v>
      </c>
      <c r="B50" s="42">
        <v>395</v>
      </c>
      <c r="C50" s="42">
        <v>388</v>
      </c>
      <c r="D50" s="42">
        <v>326</v>
      </c>
      <c r="E50" s="42">
        <v>1076</v>
      </c>
      <c r="F50" s="345">
        <v>465</v>
      </c>
      <c r="G50" s="42">
        <v>745</v>
      </c>
      <c r="H50" s="43">
        <v>742</v>
      </c>
      <c r="I50" s="44">
        <v>577</v>
      </c>
      <c r="J50" s="346">
        <v>312</v>
      </c>
      <c r="K50" s="347">
        <v>288</v>
      </c>
      <c r="L50" s="348"/>
      <c r="M50" s="348"/>
    </row>
    <row r="51" spans="1:13" s="329" customFormat="1" ht="18" customHeight="1">
      <c r="A51" s="349" t="s">
        <v>111</v>
      </c>
      <c r="B51" s="42">
        <v>357</v>
      </c>
      <c r="C51" s="42">
        <v>318</v>
      </c>
      <c r="D51" s="42">
        <v>261</v>
      </c>
      <c r="E51" s="42">
        <v>352</v>
      </c>
      <c r="F51" s="345">
        <v>226</v>
      </c>
      <c r="G51" s="42">
        <v>244</v>
      </c>
      <c r="H51" s="43">
        <v>268</v>
      </c>
      <c r="I51" s="42">
        <v>279</v>
      </c>
      <c r="J51" s="346">
        <v>109</v>
      </c>
      <c r="K51" s="347">
        <v>122</v>
      </c>
      <c r="L51" s="348"/>
      <c r="M51" s="348"/>
    </row>
    <row r="52" spans="1:13" s="329" customFormat="1" ht="18" customHeight="1" thickBot="1">
      <c r="A52" s="350" t="s">
        <v>112</v>
      </c>
      <c r="B52" s="42">
        <v>658</v>
      </c>
      <c r="C52" s="42">
        <v>599</v>
      </c>
      <c r="D52" s="42">
        <v>801</v>
      </c>
      <c r="E52" s="42">
        <v>1169</v>
      </c>
      <c r="F52" s="351">
        <v>788</v>
      </c>
      <c r="G52" s="42">
        <v>856</v>
      </c>
      <c r="H52" s="46">
        <v>952</v>
      </c>
      <c r="I52" s="46">
        <v>785</v>
      </c>
      <c r="J52" s="346">
        <v>485</v>
      </c>
      <c r="K52" s="347">
        <v>541</v>
      </c>
      <c r="L52" s="348"/>
      <c r="M52" s="348"/>
    </row>
    <row r="53" spans="1:13" s="329" customFormat="1" ht="18" customHeight="1" thickBot="1" thickTop="1">
      <c r="A53" s="352" t="s">
        <v>62</v>
      </c>
      <c r="B53" s="47">
        <f aca="true" t="shared" si="0" ref="B53:M53">SUM(B6:B52)</f>
        <v>50108</v>
      </c>
      <c r="C53" s="48">
        <f t="shared" si="0"/>
        <v>46627</v>
      </c>
      <c r="D53" s="47">
        <f t="shared" si="0"/>
        <v>41892</v>
      </c>
      <c r="E53" s="48">
        <f t="shared" si="0"/>
        <v>69154</v>
      </c>
      <c r="F53" s="47">
        <f t="shared" si="0"/>
        <v>48674</v>
      </c>
      <c r="G53" s="48">
        <f t="shared" si="0"/>
        <v>54532</v>
      </c>
      <c r="H53" s="47">
        <f t="shared" si="0"/>
        <v>53503</v>
      </c>
      <c r="I53" s="48">
        <f t="shared" si="0"/>
        <v>53763</v>
      </c>
      <c r="J53" s="49">
        <f t="shared" si="0"/>
        <v>25400</v>
      </c>
      <c r="K53" s="353">
        <f t="shared" si="0"/>
        <v>36342</v>
      </c>
      <c r="L53" s="51">
        <f t="shared" si="0"/>
        <v>0</v>
      </c>
      <c r="M53" s="51">
        <f t="shared" si="0"/>
        <v>0</v>
      </c>
    </row>
    <row r="54" spans="1:13" s="329" customFormat="1" ht="18" customHeight="1" thickTop="1">
      <c r="A54" s="352" t="s">
        <v>198</v>
      </c>
      <c r="B54" s="52"/>
      <c r="C54" s="53">
        <f>B53+C53</f>
        <v>96735</v>
      </c>
      <c r="D54" s="52"/>
      <c r="E54" s="53">
        <f>D53+E53</f>
        <v>111046</v>
      </c>
      <c r="F54" s="52"/>
      <c r="G54" s="53">
        <f>F53+G53</f>
        <v>103206</v>
      </c>
      <c r="H54" s="52"/>
      <c r="I54" s="53">
        <f>H53+I53</f>
        <v>107266</v>
      </c>
      <c r="J54" s="354"/>
      <c r="K54" s="355"/>
      <c r="L54" s="356"/>
      <c r="M54" s="357">
        <f>J53+K53+L53+M53</f>
        <v>61742</v>
      </c>
    </row>
    <row r="55" spans="1:11" s="329" customFormat="1" ht="15" customHeight="1">
      <c r="A55" s="358"/>
      <c r="B55" s="359"/>
      <c r="C55" s="359"/>
      <c r="D55" s="359"/>
      <c r="E55" s="359"/>
      <c r="F55" s="359"/>
      <c r="G55" s="359"/>
      <c r="H55" s="360"/>
      <c r="I55" s="54"/>
      <c r="K55" s="361"/>
    </row>
  </sheetData>
  <sheetProtection/>
  <printOptions horizontalCentered="1"/>
  <pageMargins left="0.3937007874015748" right="0.3937007874015748" top="0.3937007874015748" bottom="0.3937007874015748" header="0.826771653543307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厚生労働省健康局疾病対策課</dc:creator>
  <cp:keywords/>
  <dc:description/>
  <cp:lastModifiedBy>Windows ユーザー</cp:lastModifiedBy>
  <cp:lastPrinted>2001-07-31T22:19:38Z</cp:lastPrinted>
  <dcterms:created xsi:type="dcterms:W3CDTF">1996-11-20T01:36:02Z</dcterms:created>
  <dcterms:modified xsi:type="dcterms:W3CDTF">2016-07-20T04:28:21Z</dcterms:modified>
  <cp:category/>
  <cp:version/>
  <cp:contentType/>
  <cp:contentStatus/>
</cp:coreProperties>
</file>