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45" windowWidth="16755" windowHeight="7140" tabRatio="930" activeTab="0"/>
  </bookViews>
  <sheets>
    <sheet name="結果報告" sheetId="1" r:id="rId1"/>
    <sheet name="委員長コメント" sheetId="2" r:id="rId2"/>
    <sheet name="献血件数及びＨＩＶ抗体陽性件数" sheetId="3" r:id="rId3"/>
    <sheet name="②前回との比較" sheetId="4" r:id="rId4"/>
    <sheet name="①感染経路別、年齢・国籍別" sheetId="5" r:id="rId5"/>
    <sheet name="③法施行後状況" sheetId="6" r:id="rId6"/>
    <sheet name="④都道府県" sheetId="7" r:id="rId7"/>
    <sheet name="相談件数" sheetId="8" r:id="rId8"/>
    <sheet name="検査件数" sheetId="9" r:id="rId9"/>
  </sheets>
  <externalReferences>
    <externalReference r:id="rId12"/>
  </externalReferences>
  <definedNames>
    <definedName name="_xlnm.Print_Area" localSheetId="4">'①感染経路別、年齢・国籍別'!$A$1:$N$27</definedName>
    <definedName name="_xlnm.Print_Area" localSheetId="3">'②前回との比較'!$A$1:$X$42</definedName>
    <definedName name="_xlnm.Print_Area" localSheetId="5">'③法施行後状況'!$A$1:$Q$20</definedName>
    <definedName name="_xlnm.Print_Area" localSheetId="6">'④都道府県'!$A$1:$P$59</definedName>
    <definedName name="_xlnm.Print_Area" localSheetId="1">'委員長コメント'!$A$1:$A$16</definedName>
    <definedName name="_xlnm.Print_Area" localSheetId="0">'結果報告'!$A$1:$A$33</definedName>
    <definedName name="_xlnm.Print_Area" localSheetId="8">'検査件数'!$A$1:$M$54</definedName>
    <definedName name="_xlnm.Print_Area" localSheetId="2">'献血件数及びＨＩＶ抗体陽性件数'!$A$1:$D$46</definedName>
    <definedName name="_xlnm.Print_Area" localSheetId="7">'相談件数'!$A$1:$M$54</definedName>
    <definedName name="_xlnm.Print_Titles" localSheetId="8">'検査件数'!$A:$A</definedName>
    <definedName name="_xlnm.Print_Titles" localSheetId="7">'相談件数'!$A:$A</definedName>
  </definedNames>
  <calcPr fullCalcOnLoad="1"/>
</workbook>
</file>

<file path=xl/sharedStrings.xml><?xml version="1.0" encoding="utf-8"?>
<sst xmlns="http://schemas.openxmlformats.org/spreadsheetml/2006/main" count="803" uniqueCount="235">
  <si>
    <t>エイズ動向委員会の結果報告について</t>
  </si>
  <si>
    <t>４　任意報告により</t>
  </si>
  <si>
    <t>委員長コメント</t>
  </si>
  <si>
    <t>献 血 件 数 及 び ＨＩＶ 抗 体 陽 性 件 数</t>
  </si>
  <si>
    <t>年</t>
  </si>
  <si>
    <t>献血件数</t>
  </si>
  <si>
    <t>陽性者数</t>
  </si>
  <si>
    <t>１０万人</t>
  </si>
  <si>
    <t>（検査実施数）</t>
  </si>
  <si>
    <t>（）内女性</t>
  </si>
  <si>
    <t>当たり</t>
  </si>
  <si>
    <t>件</t>
  </si>
  <si>
    <t>人</t>
  </si>
  <si>
    <t>１９８７年</t>
  </si>
  <si>
    <t>(昭和62年)</t>
  </si>
  <si>
    <t>( 1)</t>
  </si>
  <si>
    <t>１９８８年</t>
  </si>
  <si>
    <t xml:space="preserve"> (昭和63年)</t>
  </si>
  <si>
    <t>１９８９年</t>
  </si>
  <si>
    <t>(平成元年)</t>
  </si>
  <si>
    <t>１９９０年</t>
  </si>
  <si>
    <t xml:space="preserve"> (平成２年)</t>
  </si>
  <si>
    <t>( 6)</t>
  </si>
  <si>
    <t>１９９１年</t>
  </si>
  <si>
    <t>(平成３年)</t>
  </si>
  <si>
    <t>( 4)</t>
  </si>
  <si>
    <t>１９９２年</t>
  </si>
  <si>
    <t>(平成４年)</t>
  </si>
  <si>
    <t>( 7)</t>
  </si>
  <si>
    <t>１９９３年</t>
  </si>
  <si>
    <t>(平成５年)</t>
  </si>
  <si>
    <t>( 5)</t>
  </si>
  <si>
    <t>１９９４年</t>
  </si>
  <si>
    <t>(平成６年)</t>
  </si>
  <si>
    <t>１９９５年</t>
  </si>
  <si>
    <t>(平成７年)</t>
  </si>
  <si>
    <t>( 9)</t>
  </si>
  <si>
    <t>１９９６年</t>
  </si>
  <si>
    <t>(平成８年)</t>
  </si>
  <si>
    <t>１９９７年</t>
  </si>
  <si>
    <t>(平成９年)</t>
  </si>
  <si>
    <t>１９９８年</t>
  </si>
  <si>
    <t>(平成１０年)</t>
  </si>
  <si>
    <t>１９９９年</t>
  </si>
  <si>
    <t>(平成１１年)</t>
  </si>
  <si>
    <t>２０００年</t>
  </si>
  <si>
    <t>(速　報　値)</t>
  </si>
  <si>
    <t>（注）</t>
  </si>
  <si>
    <t>・昭和６１年は、年中途から実施したことなどから、3,146,940件、内陽性件数１１件（女性０）となっている。</t>
  </si>
  <si>
    <t xml:space="preserve">・抗体検査陽性の献血血液は、焼却されており、使用されていない。   </t>
  </si>
  <si>
    <t>感染症法に基づくエイズ患者・感染者情報</t>
  </si>
  <si>
    <t>１０歳未満</t>
  </si>
  <si>
    <t>１０～１９</t>
  </si>
  <si>
    <t>２０～２９</t>
  </si>
  <si>
    <t>３０～３９</t>
  </si>
  <si>
    <t>４０～４９</t>
  </si>
  <si>
    <t>５０歳以上</t>
  </si>
  <si>
    <t>異性間の性的接触</t>
  </si>
  <si>
    <t>（</t>
  </si>
  <si>
    <t>国内</t>
  </si>
  <si>
    <t>海外</t>
  </si>
  <si>
    <t>不明</t>
  </si>
  <si>
    <t>計</t>
  </si>
  <si>
    <t>静注薬物濫用</t>
  </si>
  <si>
    <t>母子感染</t>
  </si>
  <si>
    <t>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</si>
  <si>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</si>
  <si>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</si>
  <si>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</si>
  <si>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</si>
  <si>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</si>
  <si>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</si>
  <si>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</si>
  <si>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</si>
  <si>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</si>
  <si>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</si>
  <si>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</si>
  <si>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</si>
  <si>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</si>
  <si>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</si>
  <si>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</si>
  <si>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</si>
  <si>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</si>
  <si>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</si>
  <si>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</si>
  <si>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</si>
  <si>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</si>
  <si>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</si>
  <si>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</si>
  <si>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</si>
  <si>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</si>
  <si>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</si>
  <si>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</si>
  <si>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</si>
  <si>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</si>
  <si>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</si>
  <si>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</si>
  <si>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</si>
  <si>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</si>
  <si>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</si>
  <si>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</si>
  <si>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</si>
  <si>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</si>
  <si>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</si>
  <si>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</si>
  <si>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</si>
  <si>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</si>
  <si>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</si>
  <si>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</si>
  <si>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</si>
  <si>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</si>
  <si>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</si>
  <si>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</si>
  <si>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( 4)</t>
  </si>
  <si>
    <t>表１　　ＨＩＶ感染者及びＡＩＤＳ患者の国籍別、性別、感染経路別、年齢別、感染地域別報告数</t>
  </si>
  <si>
    <t>診断区分</t>
  </si>
  <si>
    <t>日本国籍</t>
  </si>
  <si>
    <t>外国国籍</t>
  </si>
  <si>
    <t>合計</t>
  </si>
  <si>
    <t>男</t>
  </si>
  <si>
    <t>女</t>
  </si>
  <si>
    <t>項目</t>
  </si>
  <si>
    <t>区分</t>
  </si>
  <si>
    <t>今回</t>
  </si>
  <si>
    <t>前回</t>
  </si>
  <si>
    <t>ＨＩＶ感染者</t>
  </si>
  <si>
    <t>感染経路</t>
  </si>
  <si>
    <t>同性間の性的接触＊１</t>
  </si>
  <si>
    <t>その他＊２</t>
  </si>
  <si>
    <t>年齢</t>
  </si>
  <si>
    <t>感染地域</t>
  </si>
  <si>
    <t>ＡＩＤＳ患者</t>
  </si>
  <si>
    <t>＊１　両性間性的接触を含む。</t>
  </si>
  <si>
    <t>＊２　輸血などに伴う感染例や推定される感染経路が複数ある例を含む。</t>
  </si>
  <si>
    <t>－</t>
  </si>
  <si>
    <t>ＨＩＶ合計</t>
  </si>
  <si>
    <t>AIDS合計</t>
  </si>
  <si>
    <r>
      <t>同性間の性的接触</t>
    </r>
    <r>
      <rPr>
        <vertAlign val="superscript"/>
        <sz val="11"/>
        <rFont val="ＭＳ Ｐゴシック"/>
        <family val="3"/>
      </rPr>
      <t>＊１</t>
    </r>
  </si>
  <si>
    <r>
      <t>その他</t>
    </r>
    <r>
      <rPr>
        <vertAlign val="superscript"/>
        <sz val="11"/>
        <rFont val="ＭＳ Ｐゴシック"/>
        <family val="3"/>
      </rPr>
      <t>＊２</t>
    </r>
  </si>
  <si>
    <t>表３　エイズ予防法施行後のＨＩＶ感染者及びＡＩＤＳ患者の性別、年齢別、感染地域別報告数</t>
  </si>
  <si>
    <t>（凝固因子製剤による感染を除く）</t>
  </si>
  <si>
    <t>男性</t>
  </si>
  <si>
    <t>女性</t>
  </si>
  <si>
    <t>表４　ＨＩＶ感染者及びＡＩＤＳ患者の都道府県別累積報告状況</t>
  </si>
  <si>
    <t>ブロック名</t>
  </si>
  <si>
    <t>前回累積件数</t>
  </si>
  <si>
    <t>今回報告数</t>
  </si>
  <si>
    <t>累積報告数</t>
  </si>
  <si>
    <t>%）</t>
  </si>
  <si>
    <t>東北</t>
  </si>
  <si>
    <t>ブロック計</t>
  </si>
  <si>
    <t>関東・甲信越</t>
  </si>
  <si>
    <t>北陸</t>
  </si>
  <si>
    <t>東海</t>
  </si>
  <si>
    <t>近畿</t>
  </si>
  <si>
    <t>中国・四国</t>
  </si>
  <si>
    <t>九州・沖縄</t>
  </si>
  <si>
    <t xml:space="preserve">      03-3595-2395(直通)</t>
  </si>
  <si>
    <t>照会先：医薬局血液対策課</t>
  </si>
  <si>
    <t>(平成１２年)</t>
  </si>
  <si>
    <t>67</t>
  </si>
  <si>
    <t>　</t>
  </si>
  <si>
    <t>＜以下計算用＞</t>
  </si>
  <si>
    <t>今回発生分</t>
  </si>
  <si>
    <t>前回までの累積</t>
  </si>
  <si>
    <t>２００１年</t>
  </si>
  <si>
    <t>保健所における相談件数</t>
  </si>
  <si>
    <t>（単位：件）</t>
  </si>
  <si>
    <t>平成９年</t>
  </si>
  <si>
    <t>平成１０年</t>
  </si>
  <si>
    <t>平成１１年</t>
  </si>
  <si>
    <t>平成12年</t>
  </si>
  <si>
    <t>平成13年</t>
  </si>
  <si>
    <t>都道府県</t>
  </si>
  <si>
    <t>上半期</t>
  </si>
  <si>
    <t>下半期</t>
  </si>
  <si>
    <t>第１四半期</t>
  </si>
  <si>
    <t>第２四半期</t>
  </si>
  <si>
    <t>第３四半期</t>
  </si>
  <si>
    <t>第４四半期</t>
  </si>
  <si>
    <t>1月～6月</t>
  </si>
  <si>
    <t>7月～12月</t>
  </si>
  <si>
    <t>7月～１２月</t>
  </si>
  <si>
    <t>１月～３月</t>
  </si>
  <si>
    <t>４月～６月</t>
  </si>
  <si>
    <t>７月～９月</t>
  </si>
  <si>
    <t>10月～12月</t>
  </si>
  <si>
    <t>年　計</t>
  </si>
  <si>
    <t>保健所におけるＨＩＶ抗体検査件数</t>
  </si>
  <si>
    <t>１月～6月</t>
  </si>
  <si>
    <t>( 1)</t>
  </si>
  <si>
    <t>１．今回の報告期間は平成１３年６月２５日より９月３０日までの約３ヶ月であり、法定報告に基づく新規患者報告数は８５件、新規感染者報告数は１６２件であった。</t>
  </si>
  <si>
    <t>　なお、新規感染報告数は前回が１４４件、前々回が１２９件であり、３回続けて増加が認められる。</t>
  </si>
  <si>
    <t>２．感染経路別に見ると、新規報告のＡＩＤＳ患者では異性間性的接触によるものが３７件、ＨＩＶ感染者では同性間性的接触によるものが７７件とそれぞれ第１位を占めていた。これは前回同様の傾向と言える。患者・感染者の感染経路が不明である例数も前回同様である。</t>
  </si>
  <si>
    <t>　年齢別では前回同様、患者・感染者ともに各年齢層に分布しているものの、患者では３０代以上、感染者では２０代～３０代の占める割合が高い。</t>
  </si>
  <si>
    <t>　性別でみると、患者・感染者とも男性が８割以上を占めており、これは前回同様の傾向である。男性感染者の半数以上は同性間性的接触による。男性エイズ患者では同性間性的接触より異性間性的接触による報告数が多かった。女性では感染者・患者とも異性間性的接触によるものが大多数を占めていた。</t>
  </si>
  <si>
    <t>３．保健所におけるＨＩＶ抗体検査・相談受付実施件数の平成１３年第３四半期までの累計報告数を集計した。検査件数は５２,５３０件（平成１２年１年間における検査件数は４８,７５４件）、相談件数は１０５，４４３件（平成１２年１年間における相談件数は１０７，２６６件）であり、今後の推移に注目していきたい。</t>
  </si>
  <si>
    <t>４．前回のエイズ動向委員会で指摘した「病院清掃業者の針刺し事故」について、疾病対策課より関係省庁及び都道府県に対し情報提供を行うとともに使用済み医療器具によるＨＩＶ感染の危険性について注意喚起を行ったという報告を受けた。</t>
  </si>
  <si>
    <t>１　本日の委員会では、平成１３年６月２５日より９月３０日までの感染症法に基づく患者・感染者報告並びに平成１３年７月１日から９月３０日までの任意報告を解析した。</t>
  </si>
  <si>
    <t>２　平成１３年６月２５日より９月３０日までの間に感染症法に基づき報告されたエイズ患者は８５件、ＨＩＶ感染者は１６２件であった。</t>
  </si>
  <si>
    <t>　　患者８５件、感染者１６２件の内訳は、</t>
  </si>
  <si>
    <t>　②性別では男性患者７４件、感染者１３６件、女性患者１１件、感染者２６件であった。</t>
  </si>
  <si>
    <t>　③年齢区分別では、患者は２０代１３件、３０代２０件、４０代３１件、５０歳以上２１件、感染者は１０代３件、２０代５９件、３０代６０件、４０代２３件、５０歳以上１７件であった。</t>
  </si>
  <si>
    <t>　④国籍別では日本人患者６５件、感染者１４１件、外国人患者２０件、感染者２１件であった。</t>
  </si>
  <si>
    <t>　⑤感染地域別では、国内で感染した患者５１件、感染者１２８件、海外で感染した患者１５件、感染者１２件、感染地域不明患者１９件、感染者２２件であった。</t>
  </si>
  <si>
    <t>３　患者８５件、感染者１６２件のうち</t>
  </si>
  <si>
    <t>　①異性間の性的接触による患者３７件、感染者６０件のうち日本人男性は、患者２４件、　感染者３７件、日本人女性は、患者５件、感染者１１件であった。また、外国人男性は、患者６件、感染者６件、外国人女性は、患者２件、感染者６件であった。</t>
  </si>
  <si>
    <t>　②日本人男性患者５８件のうち２０代８件、３０代１６件、４０代１８件、５０歳以上１６件、日本人男性感染者１２３件のうち、２０代４７件、３０代４５件、４０代１７件、５０歳以上１４件であった。また、日本人女性患者７件のうち、２０代３件、４０代２件、５０歳以上２件、日本人女性感染者１８件のうち１０代３件、２０代９件、３０代５件、４０代１件であった。</t>
  </si>
  <si>
    <t>　③外国人男性患者１６件のうち２０代１件、３０代３件、４０代１０件、５０歳以上２件、外国人男性感染者１３件のうち２０代１件、３０代７件、４０代３件、５０代２件であった。また、外国人女性患者４件のうち２０代１件、３０代１件、４０代１件、５０代１件、外国人女性感染者８件のうち２０代２件、３０代３件、４０代２件、５０代１件であった。</t>
  </si>
  <si>
    <t>　④国内感染による患者５１件のうち日本人男性が４７件、日本人女性が３件、外国人男性が１件であった。また、国内感染による感染者１２８件のうち日本人男性が１０９件、日本人女性が１２件、外国人男性が５件、外国人女性が２件であった。</t>
  </si>
  <si>
    <t>　⑤海外感染による患者１５件のうち日本人男性が３件、日本人女性が２件、外国人男性が８件、外国人女性が２件であった。また、海外感染による感染者１２件のうち日本人男性が５件、日本人女性が２件、外国人男性が３件、外国人女性が２件であった。</t>
  </si>
  <si>
    <t>　①キャリア等からエイズ患者になったとの報告は１件であった。</t>
  </si>
  <si>
    <t>　②患者・感染者の死亡１４件は１１件がエイズが原因、３件がそれ以外の原因であった。</t>
  </si>
  <si>
    <t>　③死亡報告１４件のうち１０才未満１件、３０代１件、４０代４件、５０歳以上８件であった。</t>
  </si>
  <si>
    <t>５　今回１４名の死亡報告があり、累積死亡報告数は１,２３９名となった。</t>
  </si>
  <si>
    <t>６　平成１３年７月から９月末までの保健所におけるＨＩＶ抗体検査件数は２２，７５０件、保健所における相談件数は４３，５９２件であった。</t>
  </si>
  <si>
    <t>７　平成１３年１月から９月末日までの献血件数４，３００，４６０件のうち、ＨＩＶ陽性件数は４７件であった。</t>
  </si>
  <si>
    <r>
      <t>平成１３年1</t>
    </r>
    <r>
      <rPr>
        <sz val="11"/>
        <rFont val="明朝"/>
        <family val="3"/>
      </rPr>
      <t>0</t>
    </r>
    <r>
      <rPr>
        <sz val="11"/>
        <rFont val="明朝"/>
        <family val="3"/>
      </rPr>
      <t>月</t>
    </r>
    <r>
      <rPr>
        <sz val="11"/>
        <rFont val="明朝"/>
        <family val="3"/>
      </rPr>
      <t>23</t>
    </r>
    <r>
      <rPr>
        <sz val="11"/>
        <rFont val="明朝"/>
        <family val="3"/>
      </rPr>
      <t>日（火）</t>
    </r>
  </si>
  <si>
    <t>担当者：西　田，林</t>
  </si>
  <si>
    <t>TEL:03-5253-1111 (内線)2905,2908</t>
  </si>
  <si>
    <t>（平成１３年１月～９月）</t>
  </si>
  <si>
    <t>47</t>
  </si>
  <si>
    <t>・平成１３年の陽性件数には、ＮＡＴ検査のみ陽性の１件が含まれる。</t>
  </si>
  <si>
    <t xml:space="preserve">　〔平成13年6月25日～9月30日〕 </t>
  </si>
  <si>
    <t>凝固因子製剤による感染者＊３</t>
  </si>
  <si>
    <t>＊３　「血液凝固異常症全国調査」による2000年5月31日現在の血液凝固因子製剤による感染者(患者150名含む）</t>
  </si>
  <si>
    <t>　　　の報告数である。</t>
  </si>
  <si>
    <t>.</t>
  </si>
  <si>
    <t>　①感染原因別では、異性間の性的接触による患者３７件、感染者６０件、同性間の性的接触による患者２３件、感染者７７件、その他の原因による患者４件、感染者３件、原因不明の患者２１件、感染者２１件であった。</t>
  </si>
  <si>
    <t>＜計算用＞</t>
  </si>
  <si>
    <t>　　　　</t>
  </si>
  <si>
    <t>表２　平成１３年９月３０日現在のＨＩＶ感染者及びＡＩＤＳ患者の国籍別、性別、感染経路別報告数の累計</t>
  </si>
  <si>
    <r>
      <t>＊平成13年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日現在累積死亡者数　　　</t>
    </r>
  </si>
  <si>
    <r>
      <t>1,2</t>
    </r>
    <r>
      <rPr>
        <sz val="11"/>
        <rFont val="ＭＳ Ｐゴシック"/>
        <family val="3"/>
      </rPr>
      <t>39</t>
    </r>
    <r>
      <rPr>
        <sz val="11"/>
        <rFont val="ＭＳ Ｐゴシック"/>
        <family val="3"/>
      </rPr>
      <t>名</t>
    </r>
  </si>
  <si>
    <r>
      <t>（上記死亡者数には「血液凝固異常症全国調査」の累積死亡報告数52</t>
    </r>
    <r>
      <rPr>
        <sz val="11"/>
        <rFont val="ＭＳ Ｐゴシック"/>
        <family val="3"/>
      </rPr>
      <t>3</t>
    </r>
    <r>
      <rPr>
        <sz val="11"/>
        <rFont val="ＭＳ Ｐゴシック"/>
        <family val="3"/>
      </rPr>
      <t>名が含まれる）</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</si>
</sst>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0"/>
    <numFmt numFmtId="183" formatCode="0.0"/>
    <numFmt numFmtId="184" formatCode="\(0\)"/>
    <numFmt numFmtId="185" formatCode="_(0\)"/>
    <numFmt numFmtId="186" formatCode="\ \(0\)"/>
    <numFmt numFmtId="187" formatCode="#,##0.0;[Red]\-#,##0.0"/>
    <numFmt numFmtId="188" formatCode="#,##0_);\(#,##0\)"/>
    <numFmt numFmtId="189" formatCode="\ 0"/>
    <numFmt numFmtId="190" formatCode="#,##0_ ;[Red]\-#,##0\ "/>
    <numFmt numFmtId="191" formatCode="#,##0_);[Red]\(#,##0\)"/>
    <numFmt numFmtId="192" formatCode="#\ ?/4"/>
    <numFmt numFmtId="193" formatCode="0.000_ "/>
    <numFmt numFmtId="194" formatCode="\(General\)"/>
    <numFmt numFmtId="195" formatCode="0_ "/>
    <numFmt numFmtId="196" formatCode="&quot;△&quot;\ #,##0;&quot;▲&quot;\ #,##0"/>
    <numFmt numFmtId="197" formatCode="0.0_ "/>
    <numFmt numFmtId="198" formatCode="#,##0_ "/>
    <numFmt numFmtId="199" formatCode="#,##0.0_);[Red]\(#,##0.0\)"/>
    <numFmt numFmtId="200" formatCode="#,##0.000"/>
    <numFmt numFmtId="201" formatCode="#,##0.0000"/>
    <numFmt numFmtId="202" formatCode="#,##0.00000"/>
  </numFmts>
  <fonts count="79">
    <font>
      <sz val="11"/>
      <name val="明朝"/>
      <family val="3"/>
    </font>
    <font>
      <b/>
      <sz val="11"/>
      <name val="明朝"/>
      <family val="3"/>
    </font>
    <font>
      <i/>
      <sz val="11"/>
      <name val="明朝"/>
      <family val="3"/>
    </font>
    <font>
      <b/>
      <i/>
      <sz val="11"/>
      <name val="明朝"/>
      <family val="3"/>
    </font>
    <font>
      <b/>
      <sz val="8"/>
      <name val="明朝"/>
      <family val="3"/>
    </font>
    <font>
      <b/>
      <sz val="9"/>
      <name val="明朝"/>
      <family val="3"/>
    </font>
    <font>
      <b/>
      <sz val="14"/>
      <name val="明朝"/>
      <family val="3"/>
    </font>
    <font>
      <b/>
      <sz val="10"/>
      <name val="明朝"/>
      <family val="3"/>
    </font>
    <font>
      <b/>
      <i/>
      <sz val="16"/>
      <name val="ＭＳ ゴシック"/>
      <family val="3"/>
    </font>
    <font>
      <sz val="10"/>
      <name val="明朝"/>
      <family val="3"/>
    </font>
    <font>
      <b/>
      <i/>
      <sz val="9"/>
      <name val="明朝"/>
      <family val="3"/>
    </font>
    <font>
      <b/>
      <i/>
      <sz val="16"/>
      <color indexed="10"/>
      <name val="ＭＳ ゴシック"/>
      <family val="3"/>
    </font>
    <font>
      <b/>
      <sz val="11"/>
      <color indexed="10"/>
      <name val="ＭＳ 明朝"/>
      <family val="1"/>
    </font>
    <font>
      <sz val="14"/>
      <name val="明朝"/>
      <family val="3"/>
    </font>
    <font>
      <sz val="11"/>
      <name val="ＭＳ Ｐ明朝"/>
      <family val="1"/>
    </font>
    <font>
      <sz val="11"/>
      <name val="ＭＳ Ｐゴシック"/>
      <family val="3"/>
    </font>
    <font>
      <sz val="12"/>
      <name val="明朝"/>
      <family val="3"/>
    </font>
    <font>
      <sz val="6"/>
      <name val="明朝"/>
      <family val="3"/>
    </font>
    <font>
      <b/>
      <sz val="14"/>
      <name val="ＭＳ Ｐゴシック"/>
      <family val="3"/>
    </font>
    <font>
      <b/>
      <sz val="11"/>
      <name val="ＭＳ Ｐゴシック"/>
      <family val="3"/>
    </font>
    <font>
      <b/>
      <sz val="11"/>
      <color indexed="10"/>
      <name val="ＭＳ Ｐゴシック"/>
      <family val="3"/>
    </font>
    <font>
      <i/>
      <sz val="11"/>
      <color indexed="8"/>
      <name val="ＭＳ Ｐゴシック"/>
      <family val="3"/>
    </font>
    <font>
      <i/>
      <sz val="11"/>
      <name val="ＭＳ Ｐ明朝"/>
      <family val="1"/>
    </font>
    <font>
      <sz val="11"/>
      <color indexed="12"/>
      <name val="ＭＳ Ｐゴシック"/>
      <family val="3"/>
    </font>
    <font>
      <sz val="11"/>
      <color indexed="10"/>
      <name val="ＭＳ Ｐゴシック"/>
      <family val="3"/>
    </font>
    <font>
      <vertAlign val="superscript"/>
      <sz val="11"/>
      <name val="ＭＳ Ｐゴシック"/>
      <family val="3"/>
    </font>
    <font>
      <i/>
      <sz val="11"/>
      <name val="ＭＳ Ｐゴシック"/>
      <family val="3"/>
    </font>
    <font>
      <sz val="9"/>
      <name val="ＭＳ Ｐゴシック"/>
      <family val="3"/>
    </font>
    <font>
      <b/>
      <sz val="9"/>
      <name val="ＭＳ Ｐゴシック"/>
      <family val="3"/>
    </font>
    <font>
      <sz val="11"/>
      <color indexed="8"/>
      <name val="ＭＳ Ｐゴシック"/>
      <family val="3"/>
    </font>
    <font>
      <u val="single"/>
      <sz val="12"/>
      <name val="明朝"/>
      <family val="3"/>
    </font>
    <font>
      <b/>
      <sz val="16"/>
      <name val="リュウミンL-KL"/>
      <family val="3"/>
    </font>
    <font>
      <sz val="14"/>
      <name val="リュウミンL-KL"/>
      <family val="1"/>
    </font>
    <font>
      <sz val="9"/>
      <name val="リュウミンL-KL"/>
      <family val="1"/>
    </font>
    <font>
      <i/>
      <sz val="9"/>
      <name val="リュウミンL-KL"/>
      <family val="1"/>
    </font>
    <font>
      <sz val="11"/>
      <name val="リュウミンL-KL"/>
      <family val="1"/>
    </font>
    <font>
      <sz val="8"/>
      <name val="リュウミンL-KL"/>
      <family val="1"/>
    </font>
    <font>
      <sz val="9"/>
      <color indexed="62"/>
      <name val="リュウミンL-KL"/>
      <family val="1"/>
    </font>
    <font>
      <sz val="8"/>
      <color indexed="62"/>
      <name val="リュウミンL-KL"/>
      <family val="1"/>
    </font>
    <font>
      <sz val="9"/>
      <color indexed="10"/>
      <name val="リュウミンL-KL"/>
      <family val="1"/>
    </font>
    <font>
      <sz val="9"/>
      <color indexed="8"/>
      <name val="Century"/>
      <family val="1"/>
    </font>
    <font>
      <sz val="9"/>
      <name val="Century"/>
      <family val="1"/>
    </font>
    <font>
      <sz val="9"/>
      <color indexed="8"/>
      <name val="リュウミンL-KL"/>
      <family val="1"/>
    </font>
    <font>
      <sz val="9"/>
      <color indexed="12"/>
      <name val="Century"/>
      <family val="1"/>
    </font>
    <font>
      <sz val="9"/>
      <name val="明朝"/>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39"/>
      <name val="Century"/>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double"/>
      <bottom style="thin"/>
    </border>
    <border>
      <left style="thin"/>
      <right style="thin"/>
      <top style="double"/>
      <bottom style="thin"/>
    </border>
    <border>
      <left style="thin"/>
      <right>
        <color indexed="63"/>
      </right>
      <top style="double"/>
      <bottom style="double"/>
    </border>
    <border>
      <left style="thin"/>
      <right style="thin"/>
      <top style="double"/>
      <bottom style="double"/>
    </border>
    <border>
      <left>
        <color indexed="63"/>
      </left>
      <right style="thin"/>
      <top style="double"/>
      <bottom style="double"/>
    </border>
    <border>
      <left>
        <color indexed="63"/>
      </left>
      <right style="thin"/>
      <top style="double"/>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color indexed="63"/>
      </right>
      <top style="thin"/>
      <bottom style="thin"/>
    </border>
    <border>
      <left>
        <color indexed="63"/>
      </left>
      <right>
        <color indexed="63"/>
      </right>
      <top>
        <color indexed="63"/>
      </top>
      <bottom style="thick"/>
    </border>
    <border>
      <left>
        <color indexed="63"/>
      </left>
      <right>
        <color indexed="63"/>
      </right>
      <top style="thick"/>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ck"/>
    </border>
    <border>
      <left style="thin"/>
      <right style="thin"/>
      <top style="hair"/>
      <bottom style="double"/>
    </border>
    <border>
      <left>
        <color indexed="63"/>
      </left>
      <right>
        <color indexed="63"/>
      </right>
      <top style="thick"/>
      <bottom style="thick"/>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horizontal="distributed"/>
      <protection/>
    </xf>
    <xf numFmtId="0" fontId="15" fillId="0" borderId="0">
      <alignment/>
      <protection/>
    </xf>
    <xf numFmtId="0" fontId="15" fillId="0" borderId="0">
      <alignment/>
      <protection/>
    </xf>
    <xf numFmtId="0" fontId="46" fillId="0" borderId="0" applyNumberFormat="0" applyFill="0" applyBorder="0" applyAlignment="0" applyProtection="0"/>
    <xf numFmtId="0" fontId="78" fillId="32" borderId="0" applyNumberFormat="0" applyBorder="0" applyAlignment="0" applyProtection="0"/>
  </cellStyleXfs>
  <cellXfs count="305">
    <xf numFmtId="0" fontId="0" fillId="0" borderId="0" xfId="0" applyAlignment="1">
      <alignment/>
    </xf>
    <xf numFmtId="38" fontId="10" fillId="0" borderId="0" xfId="49" applyFont="1" applyFill="1" applyBorder="1" applyAlignment="1" quotePrefix="1">
      <alignment horizontal="right" vertical="top"/>
    </xf>
    <xf numFmtId="38" fontId="10" fillId="0" borderId="0" xfId="49" applyFont="1" applyFill="1" applyBorder="1" applyAlignment="1">
      <alignment horizontal="right" vertical="top"/>
    </xf>
    <xf numFmtId="0" fontId="0" fillId="0" borderId="0" xfId="0" applyAlignment="1">
      <alignment wrapText="1"/>
    </xf>
    <xf numFmtId="0" fontId="0" fillId="0" borderId="0" xfId="0" applyAlignment="1">
      <alignment horizontal="center" wrapText="1"/>
    </xf>
    <xf numFmtId="0" fontId="16" fillId="0" borderId="0" xfId="0" applyFont="1" applyAlignment="1">
      <alignment/>
    </xf>
    <xf numFmtId="49" fontId="16" fillId="0" borderId="0" xfId="0" applyNumberFormat="1" applyFont="1" applyAlignment="1">
      <alignment/>
    </xf>
    <xf numFmtId="0" fontId="16" fillId="0" borderId="0" xfId="0" applyFont="1" applyAlignment="1">
      <alignment horizontal="centerContinuous"/>
    </xf>
    <xf numFmtId="0" fontId="0" fillId="0" borderId="0" xfId="0" applyAlignment="1">
      <alignment horizontal="centerContinuous"/>
    </xf>
    <xf numFmtId="0" fontId="16" fillId="0" borderId="0" xfId="0" applyFont="1" applyAlignment="1">
      <alignment horizontal="left"/>
    </xf>
    <xf numFmtId="49" fontId="16" fillId="0" borderId="0" xfId="0" applyNumberFormat="1" applyFont="1" applyAlignment="1">
      <alignment horizontal="left"/>
    </xf>
    <xf numFmtId="0" fontId="16" fillId="0" borderId="10" xfId="0" applyFont="1" applyBorder="1" applyAlignment="1">
      <alignment horizontal="center"/>
    </xf>
    <xf numFmtId="0" fontId="16" fillId="0" borderId="11" xfId="0" applyFont="1" applyBorder="1" applyAlignment="1">
      <alignment horizontal="center"/>
    </xf>
    <xf numFmtId="49" fontId="16" fillId="0" borderId="11" xfId="0" applyNumberFormat="1"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49" fontId="16" fillId="0" borderId="13" xfId="0" applyNumberFormat="1" applyFont="1" applyBorder="1" applyAlignment="1">
      <alignment horizontal="center"/>
    </xf>
    <xf numFmtId="0" fontId="16" fillId="0" borderId="10" xfId="0" applyFont="1" applyBorder="1" applyAlignment="1">
      <alignment horizontal="left"/>
    </xf>
    <xf numFmtId="0" fontId="16" fillId="0" borderId="11" xfId="0" applyFont="1" applyBorder="1" applyAlignment="1">
      <alignment horizontal="right"/>
    </xf>
    <xf numFmtId="49" fontId="16" fillId="0" borderId="11" xfId="0" applyNumberFormat="1" applyFont="1" applyBorder="1" applyAlignment="1">
      <alignment horizontal="right"/>
    </xf>
    <xf numFmtId="0" fontId="16" fillId="0" borderId="14" xfId="0" applyFont="1" applyBorder="1" applyAlignment="1">
      <alignment horizontal="center"/>
    </xf>
    <xf numFmtId="3" fontId="16" fillId="0" borderId="15" xfId="0" applyNumberFormat="1" applyFont="1" applyBorder="1" applyAlignment="1">
      <alignment horizontal="center"/>
    </xf>
    <xf numFmtId="49" fontId="16" fillId="0" borderId="15" xfId="0" applyNumberFormat="1" applyFont="1" applyBorder="1" applyAlignment="1">
      <alignment horizontal="center"/>
    </xf>
    <xf numFmtId="193" fontId="16" fillId="0" borderId="15" xfId="0" applyNumberFormat="1" applyFont="1" applyBorder="1" applyAlignment="1">
      <alignment horizontal="center"/>
    </xf>
    <xf numFmtId="193" fontId="16" fillId="0" borderId="13" xfId="0" applyNumberFormat="1" applyFont="1" applyBorder="1" applyAlignment="1">
      <alignment horizontal="center"/>
    </xf>
    <xf numFmtId="3" fontId="16" fillId="0" borderId="11" xfId="0" applyNumberFormat="1" applyFont="1" applyBorder="1" applyAlignment="1">
      <alignment horizontal="center"/>
    </xf>
    <xf numFmtId="193" fontId="16" fillId="0" borderId="11" xfId="0" applyNumberFormat="1" applyFont="1" applyBorder="1" applyAlignment="1">
      <alignment horizontal="center"/>
    </xf>
    <xf numFmtId="38" fontId="15" fillId="0" borderId="0" xfId="49" applyFont="1" applyFill="1" applyBorder="1" applyAlignment="1">
      <alignment vertical="top"/>
    </xf>
    <xf numFmtId="38" fontId="26" fillId="0" borderId="0" xfId="49" applyFont="1" applyFill="1" applyBorder="1" applyAlignment="1" quotePrefix="1">
      <alignment vertical="top"/>
    </xf>
    <xf numFmtId="38" fontId="26" fillId="0" borderId="0" xfId="49" applyFont="1" applyFill="1" applyBorder="1" applyAlignment="1">
      <alignment vertical="top"/>
    </xf>
    <xf numFmtId="49" fontId="0" fillId="0" borderId="10" xfId="0" applyNumberFormat="1" applyFont="1" applyBorder="1" applyAlignment="1">
      <alignment/>
    </xf>
    <xf numFmtId="0" fontId="0" fillId="0" borderId="16" xfId="0" applyFont="1" applyBorder="1" applyAlignment="1">
      <alignment/>
    </xf>
    <xf numFmtId="49" fontId="0" fillId="0" borderId="14" xfId="0" applyNumberFormat="1" applyFont="1" applyBorder="1" applyAlignment="1">
      <alignment/>
    </xf>
    <xf numFmtId="0" fontId="0" fillId="0" borderId="17" xfId="0" applyFont="1" applyBorder="1" applyAlignment="1">
      <alignment/>
    </xf>
    <xf numFmtId="0" fontId="9" fillId="0" borderId="17" xfId="0" applyFont="1" applyBorder="1" applyAlignment="1">
      <alignment/>
    </xf>
    <xf numFmtId="49" fontId="9" fillId="0" borderId="14" xfId="0" applyNumberFormat="1" applyFont="1" applyBorder="1" applyAlignment="1">
      <alignment/>
    </xf>
    <xf numFmtId="49" fontId="9" fillId="0" borderId="12" xfId="0" applyNumberFormat="1" applyFont="1" applyBorder="1" applyAlignment="1">
      <alignment/>
    </xf>
    <xf numFmtId="0" fontId="9" fillId="0" borderId="18" xfId="0" applyFont="1" applyBorder="1" applyAlignment="1">
      <alignment/>
    </xf>
    <xf numFmtId="58" fontId="0" fillId="0" borderId="0" xfId="0" applyNumberFormat="1" applyAlignment="1">
      <alignment horizontal="right" wrapText="1"/>
    </xf>
    <xf numFmtId="0" fontId="30" fillId="0" borderId="0" xfId="0" applyFont="1" applyAlignment="1">
      <alignment horizontal="left"/>
    </xf>
    <xf numFmtId="38" fontId="33" fillId="0" borderId="0" xfId="49" applyFont="1" applyBorder="1" applyAlignment="1">
      <alignment horizontal="centerContinuous"/>
    </xf>
    <xf numFmtId="38" fontId="37" fillId="0" borderId="19" xfId="49" applyFont="1" applyBorder="1" applyAlignment="1">
      <alignment horizontal="centerContinuous" vertical="center"/>
    </xf>
    <xf numFmtId="38" fontId="40" fillId="0" borderId="20" xfId="49" applyFont="1" applyBorder="1" applyAlignment="1">
      <alignment vertical="center"/>
    </xf>
    <xf numFmtId="38" fontId="40" fillId="0" borderId="20" xfId="49" applyFont="1" applyFill="1" applyBorder="1" applyAlignment="1">
      <alignment vertical="center"/>
    </xf>
    <xf numFmtId="38" fontId="40" fillId="0" borderId="20" xfId="49" applyFont="1" applyBorder="1" applyAlignment="1" quotePrefix="1">
      <alignment vertical="center"/>
    </xf>
    <xf numFmtId="38" fontId="41" fillId="0" borderId="20" xfId="49" applyFont="1" applyBorder="1" applyAlignment="1">
      <alignment vertical="center"/>
    </xf>
    <xf numFmtId="38" fontId="40" fillId="0" borderId="21" xfId="49" applyFont="1" applyFill="1" applyBorder="1" applyAlignment="1">
      <alignment vertical="center"/>
    </xf>
    <xf numFmtId="38" fontId="43" fillId="0" borderId="22" xfId="49" applyFont="1" applyFill="1" applyBorder="1" applyAlignment="1" quotePrefix="1">
      <alignment vertical="center"/>
    </xf>
    <xf numFmtId="38" fontId="43" fillId="0" borderId="23" xfId="49" applyFont="1" applyFill="1" applyBorder="1" applyAlignment="1" quotePrefix="1">
      <alignment vertical="center"/>
    </xf>
    <xf numFmtId="38" fontId="43" fillId="0" borderId="24" xfId="49" applyFont="1" applyFill="1" applyBorder="1" applyAlignment="1" quotePrefix="1">
      <alignment vertical="center"/>
    </xf>
    <xf numFmtId="38" fontId="43" fillId="0" borderId="25" xfId="49" applyFont="1" applyFill="1" applyBorder="1" applyAlignment="1" quotePrefix="1">
      <alignment vertical="center"/>
    </xf>
    <xf numFmtId="38" fontId="43" fillId="0" borderId="26" xfId="49" applyFont="1" applyFill="1" applyBorder="1" applyAlignment="1" quotePrefix="1">
      <alignment vertical="center"/>
    </xf>
    <xf numFmtId="38" fontId="40" fillId="0" borderId="22" xfId="49" applyFont="1" applyFill="1" applyBorder="1" applyAlignment="1" quotePrefix="1">
      <alignment vertical="center"/>
    </xf>
    <xf numFmtId="38" fontId="43" fillId="0" borderId="27" xfId="49" applyFont="1" applyBorder="1" applyAlignment="1">
      <alignment vertical="center"/>
    </xf>
    <xf numFmtId="38" fontId="44" fillId="0" borderId="0" xfId="49" applyFont="1" applyAlignment="1">
      <alignment/>
    </xf>
    <xf numFmtId="6" fontId="31" fillId="0" borderId="0" xfId="58" applyFont="1" applyAlignment="1">
      <alignment horizontal="centerContinuous"/>
    </xf>
    <xf numFmtId="6" fontId="32" fillId="0" borderId="0" xfId="58" applyFont="1" applyAlignment="1">
      <alignment horizontal="centerContinuous"/>
    </xf>
    <xf numFmtId="6" fontId="33" fillId="0" borderId="0" xfId="58" applyFont="1" applyBorder="1" applyAlignment="1">
      <alignment horizontal="centerContinuous"/>
    </xf>
    <xf numFmtId="6" fontId="13" fillId="0" borderId="0" xfId="58" applyFont="1" applyAlignment="1">
      <alignment horizontal="centerContinuous"/>
    </xf>
    <xf numFmtId="6" fontId="34" fillId="0" borderId="28" xfId="58" applyFont="1" applyBorder="1" applyAlignment="1">
      <alignment horizontal="centerContinuous"/>
    </xf>
    <xf numFmtId="6" fontId="35" fillId="0" borderId="0" xfId="58" applyFont="1" applyBorder="1" applyAlignment="1">
      <alignment horizontal="centerContinuous"/>
    </xf>
    <xf numFmtId="6" fontId="36" fillId="0" borderId="0" xfId="58" applyFont="1" applyBorder="1" applyAlignment="1" quotePrefix="1">
      <alignment horizontal="left"/>
    </xf>
    <xf numFmtId="6" fontId="33" fillId="0" borderId="28" xfId="58" applyFont="1" applyBorder="1" applyAlignment="1">
      <alignment horizontal="centerContinuous"/>
    </xf>
    <xf numFmtId="6" fontId="0" fillId="0" borderId="0" xfId="58" applyFont="1" applyAlignment="1">
      <alignment horizontal="distributed"/>
    </xf>
    <xf numFmtId="6" fontId="37" fillId="0" borderId="11" xfId="58" applyFont="1" applyBorder="1" applyAlignment="1">
      <alignment horizontal="centerContinuous" vertical="center"/>
    </xf>
    <xf numFmtId="6" fontId="37" fillId="0" borderId="29" xfId="58" applyFont="1" applyBorder="1" applyAlignment="1">
      <alignment horizontal="centerContinuous" vertical="center"/>
    </xf>
    <xf numFmtId="6" fontId="37" fillId="0" borderId="19" xfId="58" applyFont="1" applyBorder="1" applyAlignment="1">
      <alignment horizontal="centerContinuous" vertical="center"/>
    </xf>
    <xf numFmtId="6" fontId="37" fillId="0" borderId="10" xfId="58" applyFont="1" applyBorder="1" applyAlignment="1">
      <alignment horizontal="centerContinuous" vertical="center"/>
    </xf>
    <xf numFmtId="6" fontId="9" fillId="0" borderId="30" xfId="58" applyFont="1" applyBorder="1" applyAlignment="1">
      <alignment horizontal="centerContinuous" vertical="center"/>
    </xf>
    <xf numFmtId="6" fontId="9" fillId="0" borderId="16" xfId="58" applyFont="1" applyBorder="1" applyAlignment="1">
      <alignment horizontal="centerContinuous" vertical="center"/>
    </xf>
    <xf numFmtId="6" fontId="37" fillId="0" borderId="14" xfId="58" applyFont="1" applyBorder="1" applyAlignment="1" quotePrefix="1">
      <alignment horizontal="center" vertical="center"/>
    </xf>
    <xf numFmtId="6" fontId="37" fillId="0" borderId="14" xfId="58" applyFont="1" applyBorder="1" applyAlignment="1">
      <alignment horizontal="center" vertical="center"/>
    </xf>
    <xf numFmtId="6" fontId="37" fillId="0" borderId="11" xfId="58" applyFont="1" applyBorder="1" applyAlignment="1">
      <alignment horizontal="center" vertical="center"/>
    </xf>
    <xf numFmtId="6" fontId="37" fillId="0" borderId="15" xfId="58" applyFont="1" applyBorder="1" applyAlignment="1">
      <alignment horizontal="center" vertical="center"/>
    </xf>
    <xf numFmtId="6" fontId="38" fillId="0" borderId="10" xfId="58" applyFont="1" applyBorder="1" applyAlignment="1">
      <alignment horizontal="center" vertical="center"/>
    </xf>
    <xf numFmtId="6" fontId="38" fillId="0" borderId="11" xfId="58" applyFont="1" applyBorder="1" applyAlignment="1">
      <alignment horizontal="center" vertical="center"/>
    </xf>
    <xf numFmtId="6" fontId="37" fillId="0" borderId="13" xfId="58" applyFont="1" applyBorder="1" applyAlignment="1">
      <alignment vertical="center"/>
    </xf>
    <xf numFmtId="6" fontId="38" fillId="0" borderId="14" xfId="58" applyFont="1" applyBorder="1" applyAlignment="1" quotePrefix="1">
      <alignment horizontal="center" vertical="center"/>
    </xf>
    <xf numFmtId="6" fontId="38" fillId="0" borderId="13" xfId="58" applyFont="1" applyBorder="1" applyAlignment="1" quotePrefix="1">
      <alignment horizontal="center" vertical="center"/>
    </xf>
    <xf numFmtId="6" fontId="38" fillId="0" borderId="12" xfId="58" applyFont="1" applyBorder="1" applyAlignment="1" quotePrefix="1">
      <alignment horizontal="center" vertical="center"/>
    </xf>
    <xf numFmtId="6" fontId="38" fillId="0" borderId="15" xfId="58" applyFont="1" applyBorder="1" applyAlignment="1" quotePrefix="1">
      <alignment horizontal="center" vertical="center"/>
    </xf>
    <xf numFmtId="6" fontId="38" fillId="0" borderId="12" xfId="58" applyFont="1" applyBorder="1" applyAlignment="1">
      <alignment horizontal="center" vertical="center"/>
    </xf>
    <xf numFmtId="6" fontId="38" fillId="0" borderId="13" xfId="58" applyFont="1" applyBorder="1" applyAlignment="1">
      <alignment horizontal="center" vertical="center"/>
    </xf>
    <xf numFmtId="38" fontId="41" fillId="0" borderId="14" xfId="49" applyFont="1" applyBorder="1" applyAlignment="1">
      <alignment vertical="center"/>
    </xf>
    <xf numFmtId="38" fontId="41" fillId="0" borderId="15" xfId="49" applyFont="1" applyBorder="1" applyAlignment="1">
      <alignment vertical="center"/>
    </xf>
    <xf numFmtId="38" fontId="41" fillId="0" borderId="17" xfId="49" applyFont="1" applyBorder="1" applyAlignment="1">
      <alignment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193" fontId="16" fillId="0" borderId="0" xfId="0" applyNumberFormat="1" applyFont="1" applyBorder="1" applyAlignment="1">
      <alignment horizontal="center"/>
    </xf>
    <xf numFmtId="0" fontId="44" fillId="0" borderId="12" xfId="0" applyFont="1" applyBorder="1" applyAlignment="1">
      <alignment horizontal="center"/>
    </xf>
    <xf numFmtId="3" fontId="16" fillId="0" borderId="0" xfId="0" applyNumberFormat="1" applyFont="1" applyBorder="1" applyAlignment="1">
      <alignment horizontal="center"/>
    </xf>
    <xf numFmtId="0" fontId="15" fillId="0" borderId="0" xfId="63">
      <alignment/>
      <protection/>
    </xf>
    <xf numFmtId="0" fontId="19" fillId="0" borderId="0" xfId="63" applyFont="1">
      <alignment/>
      <protection/>
    </xf>
    <xf numFmtId="198" fontId="15" fillId="0" borderId="0" xfId="63" applyNumberFormat="1">
      <alignment/>
      <protection/>
    </xf>
    <xf numFmtId="195" fontId="15" fillId="0" borderId="0" xfId="63" applyNumberFormat="1">
      <alignment/>
      <protection/>
    </xf>
    <xf numFmtId="197" fontId="15" fillId="0" borderId="0" xfId="63" applyNumberFormat="1">
      <alignment/>
      <protection/>
    </xf>
    <xf numFmtId="0" fontId="15" fillId="0" borderId="0" xfId="63" applyNumberFormat="1">
      <alignment/>
      <protection/>
    </xf>
    <xf numFmtId="0" fontId="0" fillId="0" borderId="0" xfId="61" applyFont="1">
      <alignment horizontal="distributed"/>
      <protection/>
    </xf>
    <xf numFmtId="191" fontId="41" fillId="0" borderId="0" xfId="61" applyNumberFormat="1" applyFont="1">
      <alignment horizontal="distributed"/>
      <protection/>
    </xf>
    <xf numFmtId="191" fontId="43" fillId="0" borderId="25" xfId="49" applyNumberFormat="1" applyFont="1" applyFill="1" applyBorder="1" applyAlignment="1" quotePrefix="1">
      <alignment vertical="center"/>
    </xf>
    <xf numFmtId="0" fontId="44" fillId="0" borderId="0" xfId="61" applyFont="1" applyAlignment="1">
      <alignment/>
      <protection/>
    </xf>
    <xf numFmtId="0" fontId="44" fillId="0" borderId="0" xfId="61" applyFont="1">
      <alignment horizontal="distributed"/>
      <protection/>
    </xf>
    <xf numFmtId="0" fontId="11" fillId="0" borderId="0" xfId="0" applyFont="1" applyFill="1" applyBorder="1" applyAlignment="1" quotePrefix="1">
      <alignment horizontal="centerContinuous"/>
    </xf>
    <xf numFmtId="0" fontId="6" fillId="0" borderId="0" xfId="0" applyFont="1" applyFill="1" applyBorder="1" applyAlignment="1" quotePrefix="1">
      <alignment horizontal="centerContinuous"/>
    </xf>
    <xf numFmtId="0" fontId="4" fillId="0" borderId="0" xfId="0" applyFont="1" applyFill="1" applyBorder="1" applyAlignment="1">
      <alignment horizontal="centerContinuous"/>
    </xf>
    <xf numFmtId="0" fontId="8" fillId="0" borderId="0" xfId="0" applyFont="1" applyFill="1" applyBorder="1" applyAlignment="1" quotePrefix="1">
      <alignment horizontal="centerContinuous"/>
    </xf>
    <xf numFmtId="0" fontId="12" fillId="0" borderId="0" xfId="0" applyFont="1" applyFill="1" applyBorder="1" applyAlignment="1">
      <alignment horizontal="centerContinuous"/>
    </xf>
    <xf numFmtId="0" fontId="7" fillId="0" borderId="0" xfId="0" applyFont="1" applyFill="1" applyBorder="1" applyAlignment="1" quotePrefix="1">
      <alignment horizontal="centerContinuous"/>
    </xf>
    <xf numFmtId="0" fontId="7" fillId="0" borderId="0" xfId="0" applyFont="1" applyFill="1" applyBorder="1" applyAlignment="1">
      <alignment horizontal="centerContinuous"/>
    </xf>
    <xf numFmtId="0" fontId="6" fillId="0" borderId="0" xfId="0" applyFont="1" applyFill="1" applyBorder="1" applyAlignment="1">
      <alignment/>
    </xf>
    <xf numFmtId="0" fontId="18" fillId="0" borderId="0" xfId="0" applyFont="1" applyBorder="1" applyAlignment="1">
      <alignment/>
    </xf>
    <xf numFmtId="0" fontId="19" fillId="0" borderId="0" xfId="0" applyFont="1" applyBorder="1" applyAlignment="1">
      <alignment/>
    </xf>
    <xf numFmtId="0" fontId="19" fillId="0" borderId="0" xfId="0" applyFont="1" applyAlignment="1">
      <alignment/>
    </xf>
    <xf numFmtId="0" fontId="19" fillId="1" borderId="31" xfId="0" applyFont="1" applyFill="1" applyBorder="1" applyAlignment="1">
      <alignment horizontal="center"/>
    </xf>
    <xf numFmtId="0" fontId="19" fillId="1" borderId="32" xfId="0" applyFont="1" applyFill="1" applyBorder="1" applyAlignment="1">
      <alignment horizontal="centerContinuous"/>
    </xf>
    <xf numFmtId="0" fontId="19" fillId="1" borderId="32" xfId="0" applyFont="1" applyFill="1" applyBorder="1" applyAlignment="1">
      <alignment/>
    </xf>
    <xf numFmtId="0" fontId="19" fillId="1" borderId="0" xfId="0" applyFont="1" applyFill="1" applyBorder="1" applyAlignment="1">
      <alignment horizontal="center"/>
    </xf>
    <xf numFmtId="0" fontId="19" fillId="1" borderId="0" xfId="0" applyFont="1" applyFill="1" applyAlignment="1">
      <alignment/>
    </xf>
    <xf numFmtId="0" fontId="19" fillId="1" borderId="33" xfId="0" applyFont="1" applyFill="1" applyBorder="1" applyAlignment="1">
      <alignment horizontal="centerContinuous"/>
    </xf>
    <xf numFmtId="0" fontId="19" fillId="1" borderId="34" xfId="0" applyFont="1" applyFill="1" applyBorder="1" applyAlignment="1">
      <alignment horizontal="center"/>
    </xf>
    <xf numFmtId="0" fontId="0" fillId="1" borderId="34" xfId="0" applyFill="1" applyBorder="1" applyAlignment="1">
      <alignment horizontal="center"/>
    </xf>
    <xf numFmtId="0" fontId="19" fillId="1" borderId="0" xfId="0" applyFont="1" applyFill="1" applyAlignment="1">
      <alignment horizontal="center"/>
    </xf>
    <xf numFmtId="0" fontId="0" fillId="1" borderId="0" xfId="0" applyFill="1" applyAlignment="1">
      <alignment horizontal="center"/>
    </xf>
    <xf numFmtId="0" fontId="19" fillId="0" borderId="0" xfId="0" applyFont="1" applyAlignment="1">
      <alignment horizontal="center"/>
    </xf>
    <xf numFmtId="0" fontId="19" fillId="0" borderId="35" xfId="0" applyFont="1" applyBorder="1" applyAlignment="1">
      <alignment horizontal="left"/>
    </xf>
    <xf numFmtId="0" fontId="19" fillId="0" borderId="35" xfId="0" applyFont="1" applyBorder="1" applyAlignment="1">
      <alignment horizontal="center"/>
    </xf>
    <xf numFmtId="0" fontId="0" fillId="0" borderId="35" xfId="0" applyBorder="1" applyAlignment="1">
      <alignment horizontal="center"/>
    </xf>
    <xf numFmtId="0" fontId="19" fillId="0" borderId="35" xfId="0" applyFont="1" applyBorder="1" applyAlignment="1">
      <alignment horizontal="right"/>
    </xf>
    <xf numFmtId="0" fontId="14" fillId="0" borderId="35" xfId="0" applyFont="1" applyBorder="1" applyAlignment="1">
      <alignment horizontal="right"/>
    </xf>
    <xf numFmtId="0" fontId="20" fillId="0" borderId="0" xfId="0" applyFont="1" applyAlignment="1">
      <alignment/>
    </xf>
    <xf numFmtId="0" fontId="21" fillId="0" borderId="0" xfId="0" applyFont="1" applyAlignment="1">
      <alignment/>
    </xf>
    <xf numFmtId="0" fontId="19" fillId="0" borderId="36" xfId="0" applyFont="1" applyBorder="1" applyAlignment="1">
      <alignment horizontal="right"/>
    </xf>
    <xf numFmtId="0" fontId="22" fillId="0" borderId="36" xfId="0" applyFont="1" applyBorder="1" applyAlignment="1">
      <alignment horizontal="right"/>
    </xf>
    <xf numFmtId="0" fontId="0" fillId="0" borderId="36" xfId="0" applyBorder="1" applyAlignment="1">
      <alignment/>
    </xf>
    <xf numFmtId="0" fontId="19" fillId="0" borderId="0" xfId="0" applyFont="1" applyBorder="1" applyAlignment="1">
      <alignment horizontal="right"/>
    </xf>
    <xf numFmtId="0" fontId="22" fillId="0" borderId="0" xfId="0" applyFont="1" applyBorder="1" applyAlignment="1">
      <alignment horizontal="right"/>
    </xf>
    <xf numFmtId="0" fontId="0" fillId="0" borderId="0" xfId="0" applyBorder="1" applyAlignment="1">
      <alignment/>
    </xf>
    <xf numFmtId="0" fontId="20" fillId="0" borderId="0" xfId="0" applyFont="1" applyBorder="1" applyAlignment="1">
      <alignment/>
    </xf>
    <xf numFmtId="0" fontId="21" fillId="0" borderId="0" xfId="0" applyFont="1" applyBorder="1" applyAlignment="1">
      <alignment/>
    </xf>
    <xf numFmtId="0" fontId="19" fillId="0" borderId="37" xfId="0" applyFont="1" applyBorder="1" applyAlignment="1">
      <alignment/>
    </xf>
    <xf numFmtId="0" fontId="0" fillId="0" borderId="37" xfId="0" applyBorder="1" applyAlignment="1">
      <alignment/>
    </xf>
    <xf numFmtId="0" fontId="20" fillId="0" borderId="37" xfId="0" applyFont="1" applyBorder="1" applyAlignment="1">
      <alignment/>
    </xf>
    <xf numFmtId="0" fontId="21" fillId="0" borderId="37" xfId="0" applyFont="1" applyBorder="1" applyAlignment="1">
      <alignment/>
    </xf>
    <xf numFmtId="0" fontId="19" fillId="0" borderId="37" xfId="0" applyFont="1" applyBorder="1" applyAlignment="1">
      <alignment horizontal="right"/>
    </xf>
    <xf numFmtId="0" fontId="22" fillId="0" borderId="37" xfId="0" applyFont="1" applyBorder="1" applyAlignment="1">
      <alignment horizontal="right"/>
    </xf>
    <xf numFmtId="0" fontId="20" fillId="0" borderId="0" xfId="0" applyFont="1" applyFill="1" applyBorder="1" applyAlignment="1">
      <alignment/>
    </xf>
    <xf numFmtId="0" fontId="21" fillId="0" borderId="0" xfId="0" applyFont="1" applyFill="1" applyBorder="1" applyAlignment="1">
      <alignment/>
    </xf>
    <xf numFmtId="0" fontId="19" fillId="0" borderId="34" xfId="0" applyFont="1" applyBorder="1" applyAlignment="1">
      <alignment/>
    </xf>
    <xf numFmtId="0" fontId="0" fillId="0" borderId="34" xfId="0" applyBorder="1" applyAlignment="1">
      <alignment/>
    </xf>
    <xf numFmtId="0" fontId="20" fillId="0" borderId="34" xfId="0" applyFont="1" applyBorder="1" applyAlignment="1">
      <alignment/>
    </xf>
    <xf numFmtId="0" fontId="21" fillId="0" borderId="34" xfId="0" applyFont="1" applyBorder="1" applyAlignment="1">
      <alignment/>
    </xf>
    <xf numFmtId="0" fontId="29" fillId="0" borderId="35" xfId="0" applyFont="1" applyBorder="1" applyAlignment="1">
      <alignment horizontal="right"/>
    </xf>
    <xf numFmtId="0" fontId="19" fillId="0" borderId="34" xfId="0" applyFont="1" applyBorder="1" applyAlignment="1">
      <alignment horizontal="right"/>
    </xf>
    <xf numFmtId="0" fontId="22" fillId="0" borderId="34" xfId="0" applyFont="1" applyBorder="1" applyAlignment="1">
      <alignment horizontal="right"/>
    </xf>
    <xf numFmtId="198" fontId="0" fillId="0" borderId="0" xfId="0" applyNumberFormat="1" applyAlignment="1">
      <alignment/>
    </xf>
    <xf numFmtId="0" fontId="0" fillId="1" borderId="31" xfId="0" applyFill="1" applyBorder="1" applyAlignment="1">
      <alignment/>
    </xf>
    <xf numFmtId="198" fontId="0" fillId="1" borderId="32" xfId="0" applyNumberFormat="1" applyFill="1" applyBorder="1" applyAlignment="1">
      <alignment/>
    </xf>
    <xf numFmtId="198" fontId="0" fillId="1" borderId="31" xfId="0" applyNumberFormat="1" applyFill="1" applyBorder="1" applyAlignment="1">
      <alignment/>
    </xf>
    <xf numFmtId="0" fontId="0" fillId="1" borderId="34" xfId="0" applyFill="1" applyBorder="1" applyAlignment="1">
      <alignment/>
    </xf>
    <xf numFmtId="198" fontId="0" fillId="1" borderId="34" xfId="0" applyNumberFormat="1" applyFill="1" applyBorder="1" applyAlignment="1">
      <alignment/>
    </xf>
    <xf numFmtId="0" fontId="0" fillId="0" borderId="35" xfId="0" applyBorder="1" applyAlignment="1">
      <alignment/>
    </xf>
    <xf numFmtId="198" fontId="0" fillId="0" borderId="35" xfId="0" applyNumberFormat="1" applyBorder="1" applyAlignment="1">
      <alignment/>
    </xf>
    <xf numFmtId="198" fontId="23" fillId="0" borderId="0" xfId="0" applyNumberFormat="1" applyFont="1" applyAlignment="1">
      <alignment/>
    </xf>
    <xf numFmtId="0" fontId="0" fillId="0" borderId="31" xfId="0" applyBorder="1" applyAlignment="1">
      <alignment/>
    </xf>
    <xf numFmtId="198" fontId="23" fillId="0" borderId="34" xfId="0" applyNumberFormat="1" applyFont="1" applyBorder="1" applyAlignment="1">
      <alignment/>
    </xf>
    <xf numFmtId="198" fontId="0" fillId="0" borderId="34" xfId="0" applyNumberFormat="1" applyBorder="1" applyAlignment="1">
      <alignment/>
    </xf>
    <xf numFmtId="198" fontId="24" fillId="0" borderId="0" xfId="0" applyNumberFormat="1" applyFont="1" applyAlignment="1">
      <alignment/>
    </xf>
    <xf numFmtId="198" fontId="24" fillId="0" borderId="34" xfId="0" applyNumberFormat="1" applyFont="1" applyBorder="1" applyAlignment="1">
      <alignment/>
    </xf>
    <xf numFmtId="195" fontId="0" fillId="0" borderId="0" xfId="0" applyNumberFormat="1" applyAlignment="1">
      <alignment/>
    </xf>
    <xf numFmtId="197" fontId="0" fillId="0" borderId="0" xfId="0" applyNumberFormat="1" applyAlignment="1">
      <alignment/>
    </xf>
    <xf numFmtId="197" fontId="0" fillId="0" borderId="0" xfId="0" applyNumberFormat="1" applyBorder="1" applyAlignment="1">
      <alignment/>
    </xf>
    <xf numFmtId="195" fontId="0" fillId="1" borderId="31" xfId="0" applyNumberFormat="1" applyFill="1" applyBorder="1" applyAlignment="1">
      <alignment/>
    </xf>
    <xf numFmtId="0" fontId="0" fillId="1" borderId="35" xfId="0" applyFill="1" applyBorder="1" applyAlignment="1">
      <alignment horizontal="centerContinuous"/>
    </xf>
    <xf numFmtId="197" fontId="0" fillId="1" borderId="31" xfId="0" applyNumberFormat="1" applyFill="1" applyBorder="1" applyAlignment="1">
      <alignment/>
    </xf>
    <xf numFmtId="195" fontId="0" fillId="1" borderId="34" xfId="0" applyNumberFormat="1" applyFill="1" applyBorder="1" applyAlignment="1">
      <alignment/>
    </xf>
    <xf numFmtId="0" fontId="0" fillId="1" borderId="34" xfId="0" applyFill="1" applyBorder="1" applyAlignment="1">
      <alignment horizontal="centerContinuous"/>
    </xf>
    <xf numFmtId="197" fontId="0" fillId="1" borderId="34" xfId="0" applyNumberFormat="1" applyFill="1" applyBorder="1" applyAlignment="1">
      <alignment/>
    </xf>
    <xf numFmtId="195" fontId="0" fillId="0" borderId="35" xfId="0" applyNumberFormat="1" applyBorder="1" applyAlignment="1">
      <alignment/>
    </xf>
    <xf numFmtId="0" fontId="29" fillId="0" borderId="35" xfId="0" applyFont="1" applyBorder="1" applyAlignment="1">
      <alignment/>
    </xf>
    <xf numFmtId="191" fontId="24" fillId="0" borderId="35" xfId="0" applyNumberFormat="1" applyFont="1" applyBorder="1" applyAlignment="1">
      <alignment/>
    </xf>
    <xf numFmtId="191" fontId="23" fillId="0" borderId="35" xfId="0" applyNumberFormat="1" applyFont="1" applyBorder="1" applyAlignment="1">
      <alignment/>
    </xf>
    <xf numFmtId="191" fontId="0" fillId="0" borderId="35" xfId="0" applyNumberFormat="1" applyBorder="1" applyAlignment="1">
      <alignment/>
    </xf>
    <xf numFmtId="199" fontId="0" fillId="0" borderId="35" xfId="0" applyNumberFormat="1" applyBorder="1" applyAlignment="1">
      <alignment/>
    </xf>
    <xf numFmtId="191" fontId="29" fillId="0" borderId="35" xfId="0" applyNumberFormat="1" applyFont="1" applyBorder="1" applyAlignment="1">
      <alignment/>
    </xf>
    <xf numFmtId="0" fontId="29" fillId="0" borderId="0" xfId="0" applyFont="1" applyAlignment="1">
      <alignment/>
    </xf>
    <xf numFmtId="191" fontId="24" fillId="0" borderId="0" xfId="0" applyNumberFormat="1" applyFont="1" applyBorder="1" applyAlignment="1">
      <alignment/>
    </xf>
    <xf numFmtId="191" fontId="23" fillId="0" borderId="0" xfId="0" applyNumberFormat="1" applyFont="1" applyAlignment="1">
      <alignment/>
    </xf>
    <xf numFmtId="191" fontId="0" fillId="0" borderId="0" xfId="0" applyNumberFormat="1" applyBorder="1" applyAlignment="1">
      <alignment/>
    </xf>
    <xf numFmtId="199" fontId="0" fillId="0" borderId="0" xfId="0" applyNumberFormat="1" applyAlignment="1">
      <alignment/>
    </xf>
    <xf numFmtId="191" fontId="0" fillId="0" borderId="0" xfId="0" applyNumberFormat="1" applyAlignment="1">
      <alignment/>
    </xf>
    <xf numFmtId="191" fontId="29" fillId="0" borderId="0" xfId="0" applyNumberFormat="1" applyFont="1" applyAlignment="1">
      <alignment/>
    </xf>
    <xf numFmtId="0" fontId="0" fillId="0" borderId="38" xfId="0" applyBorder="1" applyAlignment="1">
      <alignment/>
    </xf>
    <xf numFmtId="0" fontId="29" fillId="0" borderId="38" xfId="0" applyFont="1" applyBorder="1" applyAlignment="1">
      <alignment/>
    </xf>
    <xf numFmtId="191" fontId="29" fillId="0" borderId="38" xfId="0" applyNumberFormat="1" applyFont="1" applyBorder="1" applyAlignment="1">
      <alignment/>
    </xf>
    <xf numFmtId="199" fontId="29" fillId="0" borderId="38" xfId="0" applyNumberFormat="1" applyFont="1" applyBorder="1" applyAlignment="1">
      <alignment/>
    </xf>
    <xf numFmtId="191" fontId="0" fillId="0" borderId="38" xfId="0" applyNumberFormat="1" applyBorder="1" applyAlignment="1">
      <alignment/>
    </xf>
    <xf numFmtId="199" fontId="0" fillId="0" borderId="38" xfId="0" applyNumberFormat="1" applyBorder="1" applyAlignment="1">
      <alignment/>
    </xf>
    <xf numFmtId="195" fontId="0" fillId="0" borderId="36" xfId="0" applyNumberFormat="1" applyBorder="1" applyAlignment="1">
      <alignment/>
    </xf>
    <xf numFmtId="0" fontId="29" fillId="0" borderId="36" xfId="0" applyFont="1" applyBorder="1" applyAlignment="1">
      <alignment/>
    </xf>
    <xf numFmtId="191" fontId="24" fillId="0" borderId="36" xfId="0" applyNumberFormat="1" applyFont="1" applyBorder="1" applyAlignment="1">
      <alignment/>
    </xf>
    <xf numFmtId="191" fontId="23" fillId="0" borderId="0" xfId="0" applyNumberFormat="1" applyFont="1" applyBorder="1" applyAlignment="1">
      <alignment/>
    </xf>
    <xf numFmtId="199" fontId="0" fillId="0" borderId="0" xfId="0" applyNumberFormat="1" applyBorder="1" applyAlignment="1">
      <alignment/>
    </xf>
    <xf numFmtId="191" fontId="29" fillId="0" borderId="0" xfId="0" applyNumberFormat="1" applyFont="1" applyBorder="1" applyAlignment="1">
      <alignment/>
    </xf>
    <xf numFmtId="195" fontId="0" fillId="0" borderId="0" xfId="0" applyNumberFormat="1" applyBorder="1" applyAlignment="1">
      <alignment/>
    </xf>
    <xf numFmtId="0" fontId="0" fillId="0" borderId="30" xfId="0" applyBorder="1" applyAlignment="1">
      <alignment/>
    </xf>
    <xf numFmtId="0" fontId="29" fillId="0" borderId="30" xfId="0" applyFont="1" applyBorder="1" applyAlignment="1">
      <alignment/>
    </xf>
    <xf numFmtId="191" fontId="29" fillId="0" borderId="30" xfId="0" applyNumberFormat="1" applyFont="1" applyBorder="1" applyAlignment="1">
      <alignment/>
    </xf>
    <xf numFmtId="191" fontId="0" fillId="0" borderId="30" xfId="0" applyNumberFormat="1" applyBorder="1" applyAlignment="1">
      <alignment/>
    </xf>
    <xf numFmtId="191" fontId="0" fillId="0" borderId="39" xfId="0" applyNumberFormat="1" applyBorder="1" applyAlignment="1">
      <alignment/>
    </xf>
    <xf numFmtId="199" fontId="0" fillId="0" borderId="39" xfId="0" applyNumberFormat="1" applyBorder="1" applyAlignment="1">
      <alignment/>
    </xf>
    <xf numFmtId="191" fontId="29" fillId="0" borderId="39" xfId="0" applyNumberFormat="1" applyFont="1" applyBorder="1" applyAlignment="1">
      <alignment/>
    </xf>
    <xf numFmtId="195" fontId="0" fillId="0" borderId="31" xfId="0" applyNumberFormat="1" applyBorder="1" applyAlignment="1">
      <alignment/>
    </xf>
    <xf numFmtId="191" fontId="0" fillId="0" borderId="31" xfId="0" applyNumberFormat="1" applyBorder="1" applyAlignment="1">
      <alignment/>
    </xf>
    <xf numFmtId="0" fontId="31" fillId="0" borderId="0" xfId="0" applyFont="1" applyAlignment="1">
      <alignment horizontal="centerContinuous"/>
    </xf>
    <xf numFmtId="0" fontId="32" fillId="0" borderId="0" xfId="0" applyFont="1" applyAlignment="1">
      <alignment horizontal="centerContinuous"/>
    </xf>
    <xf numFmtId="0" fontId="33" fillId="0" borderId="0" xfId="0" applyFont="1" applyBorder="1" applyAlignment="1">
      <alignment horizontal="centerContinuous"/>
    </xf>
    <xf numFmtId="0" fontId="13" fillId="0" borderId="0" xfId="0" applyFont="1" applyAlignment="1">
      <alignment horizontal="centerContinuous"/>
    </xf>
    <xf numFmtId="191" fontId="41" fillId="0" borderId="0" xfId="0" applyNumberFormat="1" applyFont="1" applyAlignment="1">
      <alignment horizontal="centerContinuous"/>
    </xf>
    <xf numFmtId="191" fontId="13" fillId="0" borderId="0" xfId="0" applyNumberFormat="1" applyFont="1" applyAlignment="1">
      <alignment horizontal="centerContinuous"/>
    </xf>
    <xf numFmtId="0" fontId="34" fillId="0" borderId="28" xfId="0" applyFont="1" applyBorder="1" applyAlignment="1">
      <alignment horizontal="centerContinuous"/>
    </xf>
    <xf numFmtId="0" fontId="35" fillId="0" borderId="0" xfId="0" applyFont="1" applyBorder="1" applyAlignment="1">
      <alignment horizontal="centerContinuous"/>
    </xf>
    <xf numFmtId="0" fontId="36" fillId="0" borderId="0" xfId="0" applyFont="1" applyBorder="1" applyAlignment="1" quotePrefix="1">
      <alignment horizontal="left"/>
    </xf>
    <xf numFmtId="0" fontId="33" fillId="0" borderId="28" xfId="0" applyFont="1" applyBorder="1" applyAlignment="1">
      <alignment horizontal="centerContinuous"/>
    </xf>
    <xf numFmtId="0" fontId="0" fillId="0" borderId="0" xfId="0" applyFont="1" applyAlignment="1">
      <alignment/>
    </xf>
    <xf numFmtId="191" fontId="41" fillId="0" borderId="0" xfId="0" applyNumberFormat="1" applyFont="1" applyAlignment="1">
      <alignment/>
    </xf>
    <xf numFmtId="191" fontId="0" fillId="0" borderId="0" xfId="0" applyNumberFormat="1" applyFont="1" applyAlignment="1">
      <alignment/>
    </xf>
    <xf numFmtId="0" fontId="37" fillId="0" borderId="11" xfId="0" applyFont="1" applyBorder="1" applyAlignment="1">
      <alignment horizontal="centerContinuous" vertical="center"/>
    </xf>
    <xf numFmtId="0" fontId="37" fillId="0" borderId="29" xfId="0" applyFont="1" applyBorder="1" applyAlignment="1">
      <alignment horizontal="centerContinuous" vertical="center"/>
    </xf>
    <xf numFmtId="191" fontId="41" fillId="0" borderId="33" xfId="0" applyNumberFormat="1" applyFont="1" applyBorder="1" applyAlignment="1">
      <alignment horizontal="centerContinuous" vertical="center"/>
    </xf>
    <xf numFmtId="191" fontId="9" fillId="0" borderId="33" xfId="0" applyNumberFormat="1" applyFont="1" applyBorder="1" applyAlignment="1">
      <alignment horizontal="centerContinuous" vertical="center"/>
    </xf>
    <xf numFmtId="0" fontId="9" fillId="0" borderId="19" xfId="0" applyFont="1" applyBorder="1" applyAlignment="1">
      <alignment horizontal="centerContinuous" vertical="center"/>
    </xf>
    <xf numFmtId="0" fontId="37" fillId="0" borderId="14" xfId="0" applyFont="1" applyBorder="1" applyAlignment="1" quotePrefix="1">
      <alignment horizontal="center" vertical="center"/>
    </xf>
    <xf numFmtId="0" fontId="37" fillId="0" borderId="14" xfId="0" applyFont="1" applyBorder="1" applyAlignment="1">
      <alignment horizontal="center" vertical="center"/>
    </xf>
    <xf numFmtId="0" fontId="37" fillId="0" borderId="11" xfId="0" applyFont="1" applyBorder="1" applyAlignment="1">
      <alignment horizontal="center" vertical="center"/>
    </xf>
    <xf numFmtId="0" fontId="37" fillId="0" borderId="15" xfId="0" applyFont="1" applyBorder="1" applyAlignment="1">
      <alignment horizontal="center" vertical="center"/>
    </xf>
    <xf numFmtId="0" fontId="38" fillId="0" borderId="14" xfId="0" applyFont="1" applyBorder="1" applyAlignment="1">
      <alignment vertical="center"/>
    </xf>
    <xf numFmtId="191" fontId="38" fillId="0" borderId="14" xfId="0" applyNumberFormat="1" applyFont="1" applyBorder="1" applyAlignment="1">
      <alignment vertical="center"/>
    </xf>
    <xf numFmtId="0" fontId="38" fillId="0" borderId="15" xfId="0" applyFont="1" applyBorder="1" applyAlignment="1">
      <alignment vertical="center"/>
    </xf>
    <xf numFmtId="0" fontId="37" fillId="0" borderId="13" xfId="0" applyFont="1" applyBorder="1" applyAlignment="1">
      <alignment vertical="center"/>
    </xf>
    <xf numFmtId="0" fontId="38" fillId="0" borderId="14" xfId="0" applyFont="1" applyBorder="1" applyAlignment="1" quotePrefix="1">
      <alignment horizontal="center" vertical="center"/>
    </xf>
    <xf numFmtId="0" fontId="38" fillId="0" borderId="13" xfId="0" applyFont="1" applyBorder="1" applyAlignment="1" quotePrefix="1">
      <alignment horizontal="center" vertical="center"/>
    </xf>
    <xf numFmtId="0" fontId="38" fillId="0" borderId="14" xfId="0" applyFont="1" applyBorder="1" applyAlignment="1" quotePrefix="1">
      <alignment horizontal="distributed" vertical="center"/>
    </xf>
    <xf numFmtId="0" fontId="38" fillId="0" borderId="15" xfId="0" applyFont="1" applyBorder="1" applyAlignment="1" quotePrefix="1">
      <alignment horizontal="center" vertical="center"/>
    </xf>
    <xf numFmtId="191" fontId="38" fillId="0" borderId="15" xfId="0" applyNumberFormat="1" applyFont="1" applyBorder="1" applyAlignment="1">
      <alignment horizontal="center" vertical="center"/>
    </xf>
    <xf numFmtId="0" fontId="38" fillId="0" borderId="15" xfId="0" applyFont="1" applyBorder="1" applyAlignment="1">
      <alignment horizontal="center" vertical="center"/>
    </xf>
    <xf numFmtId="0" fontId="39" fillId="0" borderId="20" xfId="0" applyFont="1" applyBorder="1" applyAlignment="1" quotePrefix="1">
      <alignment horizontal="distributed" vertical="center"/>
    </xf>
    <xf numFmtId="38" fontId="41" fillId="0" borderId="33" xfId="0" applyNumberFormat="1" applyFont="1" applyFill="1" applyBorder="1" applyAlignment="1">
      <alignment vertical="center"/>
    </xf>
    <xf numFmtId="0" fontId="41" fillId="0" borderId="20" xfId="0" applyFont="1" applyBorder="1" applyAlignment="1">
      <alignment vertical="center"/>
    </xf>
    <xf numFmtId="191" fontId="41" fillId="0" borderId="20" xfId="0" applyNumberFormat="1" applyFont="1" applyBorder="1" applyAlignment="1">
      <alignment vertical="center"/>
    </xf>
    <xf numFmtId="0" fontId="9" fillId="0" borderId="20" xfId="0" applyFont="1" applyBorder="1" applyAlignment="1">
      <alignment vertical="center"/>
    </xf>
    <xf numFmtId="0" fontId="39" fillId="0" borderId="20" xfId="0" applyFont="1" applyBorder="1" applyAlignment="1">
      <alignment horizontal="distributed" vertical="center"/>
    </xf>
    <xf numFmtId="0" fontId="39" fillId="0" borderId="40" xfId="0" applyFont="1" applyBorder="1" applyAlignment="1">
      <alignment horizontal="distributed" vertical="center"/>
    </xf>
    <xf numFmtId="38" fontId="41" fillId="0" borderId="0" xfId="0" applyNumberFormat="1" applyFont="1" applyFill="1" applyBorder="1" applyAlignment="1">
      <alignment vertical="center"/>
    </xf>
    <xf numFmtId="0" fontId="42" fillId="0" borderId="23" xfId="0" applyFont="1" applyFill="1" applyBorder="1" applyAlignment="1">
      <alignment horizontal="centerContinuous" vertical="center"/>
    </xf>
    <xf numFmtId="191" fontId="43" fillId="0" borderId="26" xfId="49" applyNumberFormat="1" applyFont="1" applyFill="1" applyBorder="1" applyAlignment="1" quotePrefix="1">
      <alignment vertical="center"/>
    </xf>
    <xf numFmtId="0" fontId="9" fillId="0" borderId="12" xfId="0" applyFont="1" applyBorder="1" applyAlignment="1">
      <alignment vertical="center"/>
    </xf>
    <xf numFmtId="191" fontId="41" fillId="0" borderId="28" xfId="0" applyNumberFormat="1" applyFont="1" applyBorder="1" applyAlignment="1">
      <alignment vertical="center"/>
    </xf>
    <xf numFmtId="191" fontId="9" fillId="0" borderId="28" xfId="0" applyNumberFormat="1" applyFont="1" applyBorder="1" applyAlignment="1">
      <alignment vertical="center"/>
    </xf>
    <xf numFmtId="191" fontId="13" fillId="0" borderId="0" xfId="58" applyNumberFormat="1" applyFont="1" applyAlignment="1">
      <alignment horizontal="centerContinuous"/>
    </xf>
    <xf numFmtId="191" fontId="0" fillId="0" borderId="0" xfId="58" applyNumberFormat="1" applyFont="1" applyAlignment="1">
      <alignment horizontal="distributed"/>
    </xf>
    <xf numFmtId="191" fontId="9" fillId="0" borderId="30" xfId="58" applyNumberFormat="1" applyFont="1" applyBorder="1" applyAlignment="1">
      <alignment horizontal="centerContinuous" vertical="center"/>
    </xf>
    <xf numFmtId="191" fontId="38" fillId="0" borderId="10" xfId="58" applyNumberFormat="1" applyFont="1" applyBorder="1" applyAlignment="1">
      <alignment horizontal="center" vertical="center"/>
    </xf>
    <xf numFmtId="191" fontId="38" fillId="0" borderId="12" xfId="58" applyNumberFormat="1" applyFont="1" applyBorder="1" applyAlignment="1">
      <alignment horizontal="center" vertical="center"/>
    </xf>
    <xf numFmtId="191" fontId="41" fillId="0" borderId="17" xfId="49" applyNumberFormat="1" applyFont="1" applyBorder="1" applyAlignment="1">
      <alignment vertical="center"/>
    </xf>
    <xf numFmtId="191" fontId="41" fillId="0" borderId="20" xfId="49" applyNumberFormat="1" applyFont="1" applyBorder="1" applyAlignment="1">
      <alignment vertical="center"/>
    </xf>
    <xf numFmtId="0" fontId="9" fillId="0" borderId="28" xfId="0" applyFont="1" applyBorder="1" applyAlignment="1">
      <alignment vertical="center"/>
    </xf>
    <xf numFmtId="38" fontId="48" fillId="0" borderId="18" xfId="0" applyNumberFormat="1" applyFont="1" applyBorder="1" applyAlignment="1">
      <alignment vertical="center"/>
    </xf>
    <xf numFmtId="0" fontId="15" fillId="0" borderId="0" xfId="62" applyBorder="1">
      <alignment/>
      <protection/>
    </xf>
    <xf numFmtId="0" fontId="15" fillId="0" borderId="0" xfId="62">
      <alignment/>
      <protection/>
    </xf>
    <xf numFmtId="0" fontId="15" fillId="1" borderId="31" xfId="62" applyFill="1" applyBorder="1" applyAlignment="1">
      <alignment horizontal="center"/>
      <protection/>
    </xf>
    <xf numFmtId="0" fontId="15" fillId="1" borderId="32" xfId="62" applyFill="1" applyBorder="1" applyAlignment="1">
      <alignment horizontal="centerContinuous"/>
      <protection/>
    </xf>
    <xf numFmtId="0" fontId="15" fillId="1" borderId="0" xfId="62" applyFill="1" applyBorder="1" applyAlignment="1">
      <alignment horizontal="center"/>
      <protection/>
    </xf>
    <xf numFmtId="0" fontId="15" fillId="1" borderId="34" xfId="62" applyFill="1" applyBorder="1" applyAlignment="1">
      <alignment horizontal="center"/>
      <protection/>
    </xf>
    <xf numFmtId="0" fontId="15" fillId="0" borderId="0" xfId="62" applyAlignment="1">
      <alignment horizontal="center"/>
      <protection/>
    </xf>
    <xf numFmtId="0" fontId="23" fillId="0" borderId="0" xfId="62" applyFont="1" applyAlignment="1">
      <alignment horizontal="right"/>
      <protection/>
    </xf>
    <xf numFmtId="0" fontId="15" fillId="0" borderId="0" xfId="62" applyAlignment="1">
      <alignment horizontal="right"/>
      <protection/>
    </xf>
    <xf numFmtId="0" fontId="24" fillId="0" borderId="0" xfId="62" applyFont="1" applyAlignment="1">
      <alignment horizontal="right"/>
      <protection/>
    </xf>
    <xf numFmtId="0" fontId="24" fillId="0" borderId="0" xfId="62" applyFont="1">
      <alignment/>
      <protection/>
    </xf>
    <xf numFmtId="0" fontId="15" fillId="0" borderId="37" xfId="62" applyBorder="1">
      <alignment/>
      <protection/>
    </xf>
    <xf numFmtId="0" fontId="23" fillId="0" borderId="37" xfId="62" applyFont="1" applyBorder="1" applyAlignment="1">
      <alignment horizontal="right"/>
      <protection/>
    </xf>
    <xf numFmtId="0" fontId="15" fillId="0" borderId="37" xfId="62" applyBorder="1" applyAlignment="1">
      <alignment horizontal="right"/>
      <protection/>
    </xf>
    <xf numFmtId="0" fontId="24" fillId="0" borderId="37" xfId="62" applyFont="1" applyBorder="1">
      <alignment/>
      <protection/>
    </xf>
    <xf numFmtId="0" fontId="15" fillId="0" borderId="34" xfId="62" applyBorder="1">
      <alignment/>
      <protection/>
    </xf>
    <xf numFmtId="0" fontId="15" fillId="0" borderId="34" xfId="62" applyFill="1" applyBorder="1">
      <alignment/>
      <protection/>
    </xf>
    <xf numFmtId="0" fontId="15" fillId="0" borderId="0" xfId="62" applyFill="1" applyBorder="1">
      <alignment/>
      <protection/>
    </xf>
    <xf numFmtId="0" fontId="24" fillId="0" borderId="0" xfId="62" applyFont="1" applyBorder="1">
      <alignment/>
      <protection/>
    </xf>
    <xf numFmtId="0" fontId="15" fillId="0" borderId="41" xfId="62" applyBorder="1">
      <alignment/>
      <protection/>
    </xf>
    <xf numFmtId="0" fontId="15" fillId="0" borderId="41" xfId="62" applyFill="1" applyBorder="1">
      <alignment/>
      <protection/>
    </xf>
    <xf numFmtId="0" fontId="15" fillId="0" borderId="41" xfId="62" applyFill="1" applyBorder="1" applyAlignment="1">
      <alignment horizontal="center"/>
      <protection/>
    </xf>
    <xf numFmtId="0" fontId="15" fillId="0" borderId="0" xfId="62" applyFill="1" applyBorder="1" applyAlignment="1">
      <alignment horizontal="center"/>
      <protection/>
    </xf>
    <xf numFmtId="0" fontId="15" fillId="0" borderId="0" xfId="62" applyAlignment="1">
      <alignment/>
      <protection/>
    </xf>
    <xf numFmtId="0" fontId="15" fillId="0" borderId="0" xfId="62" applyAlignment="1">
      <alignment wrapText="1"/>
      <protection/>
    </xf>
    <xf numFmtId="0" fontId="15" fillId="0" borderId="0" xfId="62" applyFont="1" applyFill="1" applyBorder="1" applyAlignment="1">
      <alignment horizontal="left" vertical="top"/>
      <protection/>
    </xf>
    <xf numFmtId="0" fontId="15" fillId="0" borderId="0" xfId="62" applyFont="1" applyFill="1" applyBorder="1" applyAlignment="1">
      <alignment vertical="top"/>
      <protection/>
    </xf>
    <xf numFmtId="0" fontId="15" fillId="0" borderId="0" xfId="62" applyFont="1" applyFill="1" applyBorder="1" applyAlignment="1">
      <alignment horizontal="center" vertical="top"/>
      <protection/>
    </xf>
    <xf numFmtId="0" fontId="15" fillId="0" borderId="0" xfId="62" applyFont="1" applyFill="1" applyBorder="1" applyAlignment="1">
      <alignment horizontal="centerContinuous" vertical="top"/>
      <protection/>
    </xf>
    <xf numFmtId="0" fontId="15" fillId="0" borderId="0" xfId="62" applyFont="1">
      <alignment/>
      <protection/>
    </xf>
    <xf numFmtId="0" fontId="27" fillId="0" borderId="0" xfId="62" applyFont="1" applyFill="1" applyBorder="1" applyAlignment="1">
      <alignment horizontal="left" vertical="top"/>
      <protection/>
    </xf>
    <xf numFmtId="0" fontId="28" fillId="0" borderId="0" xfId="62" applyFont="1" applyFill="1" applyBorder="1" applyAlignment="1">
      <alignment horizontal="right" vertical="top"/>
      <protection/>
    </xf>
    <xf numFmtId="0" fontId="5" fillId="0" borderId="0" xfId="62" applyFont="1" applyFill="1" applyBorder="1" applyAlignment="1">
      <alignment horizontal="center" vertical="top"/>
      <protection/>
    </xf>
    <xf numFmtId="0" fontId="15" fillId="0" borderId="0" xfId="62" applyFont="1" applyFill="1" applyBorder="1" applyAlignment="1" quotePrefix="1">
      <alignment horizontal="left" vertical="top"/>
      <protection/>
    </xf>
    <xf numFmtId="0" fontId="15" fillId="0" borderId="0" xfId="62" applyFont="1" applyFill="1" applyBorder="1" applyAlignment="1">
      <alignment horizontal="right" vertical="top"/>
      <protection/>
    </xf>
    <xf numFmtId="0" fontId="5" fillId="0" borderId="0" xfId="62" applyFont="1" applyFill="1" applyBorder="1" applyAlignment="1">
      <alignment horizontal="left" vertical="top"/>
      <protection/>
    </xf>
    <xf numFmtId="0" fontId="16" fillId="0" borderId="0" xfId="0" applyFont="1" applyAlignment="1">
      <alignment horizontal="left" wrapText="1"/>
    </xf>
    <xf numFmtId="0" fontId="0" fillId="0" borderId="0" xfId="0" applyAlignment="1">
      <alignment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四半相談検査" xfId="61"/>
    <cellStyle name="標準_感染情報87" xfId="62"/>
    <cellStyle name="標準_調整感染情報86"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orary%20Internet%20Files\Content.IE5\K1IRKDMR\&#24863;&#26579;&#24773;&#22577;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②前回との比較"/>
      <sheetName val="前回との差・比較"/>
      <sheetName val="①感染経路別、年齢・国籍別"/>
      <sheetName val="③法施行後状況"/>
      <sheetName val="④都道府県"/>
    </sheetNames>
    <sheetDataSet>
      <sheetData sheetId="0">
        <row r="8">
          <cell r="E8">
            <v>37</v>
          </cell>
          <cell r="G8">
            <v>11</v>
          </cell>
          <cell r="L8">
            <v>6</v>
          </cell>
          <cell r="N8">
            <v>6</v>
          </cell>
        </row>
        <row r="9">
          <cell r="E9">
            <v>73</v>
          </cell>
          <cell r="G9">
            <v>1</v>
          </cell>
          <cell r="L9">
            <v>3</v>
          </cell>
          <cell r="N9">
            <v>0</v>
          </cell>
        </row>
        <row r="10">
          <cell r="E10">
            <v>1</v>
          </cell>
          <cell r="G10">
            <v>0</v>
          </cell>
          <cell r="L10">
            <v>0</v>
          </cell>
          <cell r="N10">
            <v>0</v>
          </cell>
        </row>
        <row r="11">
          <cell r="E11">
            <v>0</v>
          </cell>
          <cell r="G11">
            <v>0</v>
          </cell>
          <cell r="L11">
            <v>0</v>
          </cell>
          <cell r="N11">
            <v>0</v>
          </cell>
        </row>
        <row r="12">
          <cell r="E12">
            <v>3</v>
          </cell>
          <cell r="G12">
            <v>0</v>
          </cell>
          <cell r="L12">
            <v>0</v>
          </cell>
          <cell r="N12">
            <v>0</v>
          </cell>
        </row>
        <row r="13">
          <cell r="E13">
            <v>9</v>
          </cell>
          <cell r="G13">
            <v>6</v>
          </cell>
          <cell r="L13">
            <v>4</v>
          </cell>
          <cell r="N13">
            <v>2</v>
          </cell>
        </row>
        <row r="25">
          <cell r="E25">
            <v>24</v>
          </cell>
          <cell r="G25">
            <v>5</v>
          </cell>
          <cell r="L25">
            <v>6</v>
          </cell>
          <cell r="N25">
            <v>2</v>
          </cell>
        </row>
        <row r="26">
          <cell r="E26">
            <v>22</v>
          </cell>
          <cell r="G26">
            <v>0</v>
          </cell>
          <cell r="L26">
            <v>1</v>
          </cell>
          <cell r="N26">
            <v>0</v>
          </cell>
        </row>
        <row r="27">
          <cell r="E27">
            <v>0</v>
          </cell>
          <cell r="G27">
            <v>0</v>
          </cell>
          <cell r="L27">
            <v>0</v>
          </cell>
          <cell r="N27">
            <v>0</v>
          </cell>
        </row>
        <row r="28">
          <cell r="E28">
            <v>0</v>
          </cell>
          <cell r="G28">
            <v>0</v>
          </cell>
          <cell r="L28">
            <v>0</v>
          </cell>
          <cell r="N28">
            <v>0</v>
          </cell>
        </row>
        <row r="29">
          <cell r="E29">
            <v>1</v>
          </cell>
          <cell r="G29">
            <v>1</v>
          </cell>
          <cell r="L29">
            <v>2</v>
          </cell>
          <cell r="N29">
            <v>0</v>
          </cell>
        </row>
        <row r="30">
          <cell r="E30">
            <v>11</v>
          </cell>
          <cell r="G30">
            <v>1</v>
          </cell>
          <cell r="L30">
            <v>7</v>
          </cell>
          <cell r="N30">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zoomScalePageLayoutView="0" workbookViewId="0" topLeftCell="A1">
      <selection activeCell="A1" sqref="A1"/>
    </sheetView>
  </sheetViews>
  <sheetFormatPr defaultColWidth="8.796875" defaultRowHeight="14.25"/>
  <cols>
    <col min="1" max="1" width="80.59765625" style="3" customWidth="1"/>
  </cols>
  <sheetData>
    <row r="1" ht="13.5">
      <c r="A1" s="38">
        <v>37187</v>
      </c>
    </row>
    <row r="3" ht="13.5">
      <c r="A3" s="4" t="s">
        <v>0</v>
      </c>
    </row>
    <row r="5" s="3" customFormat="1" ht="13.5"/>
    <row r="6" s="3" customFormat="1" ht="27">
      <c r="A6" s="3" t="s">
        <v>198</v>
      </c>
    </row>
    <row r="7" s="3" customFormat="1" ht="13.5"/>
    <row r="8" s="3" customFormat="1" ht="27">
      <c r="A8" s="3" t="s">
        <v>199</v>
      </c>
    </row>
    <row r="9" s="3" customFormat="1" ht="13.5">
      <c r="A9" s="3" t="s">
        <v>200</v>
      </c>
    </row>
    <row r="10" s="3" customFormat="1" ht="40.5">
      <c r="A10" s="3" t="s">
        <v>228</v>
      </c>
    </row>
    <row r="11" s="3" customFormat="1" ht="27">
      <c r="A11" s="3" t="s">
        <v>201</v>
      </c>
    </row>
    <row r="12" s="3" customFormat="1" ht="40.5">
      <c r="A12" s="3" t="s">
        <v>202</v>
      </c>
    </row>
    <row r="13" s="3" customFormat="1" ht="27">
      <c r="A13" s="3" t="s">
        <v>203</v>
      </c>
    </row>
    <row r="14" s="3" customFormat="1" ht="27">
      <c r="A14" s="3" t="s">
        <v>204</v>
      </c>
    </row>
    <row r="15" s="3" customFormat="1" ht="13.5"/>
    <row r="16" s="3" customFormat="1" ht="13.5">
      <c r="A16" s="3" t="s">
        <v>205</v>
      </c>
    </row>
    <row r="17" s="3" customFormat="1" ht="40.5">
      <c r="A17" s="3" t="s">
        <v>206</v>
      </c>
    </row>
    <row r="18" s="3" customFormat="1" ht="67.5">
      <c r="A18" s="3" t="s">
        <v>207</v>
      </c>
    </row>
    <row r="19" s="3" customFormat="1" ht="67.5">
      <c r="A19" s="3" t="s">
        <v>208</v>
      </c>
    </row>
    <row r="20" s="3" customFormat="1" ht="40.5">
      <c r="A20" s="3" t="s">
        <v>209</v>
      </c>
    </row>
    <row r="21" s="3" customFormat="1" ht="13.5">
      <c r="A21" s="3" t="s">
        <v>161</v>
      </c>
    </row>
    <row r="22" s="3" customFormat="1" ht="40.5">
      <c r="A22" s="3" t="s">
        <v>210</v>
      </c>
    </row>
    <row r="23" s="3" customFormat="1" ht="13.5"/>
    <row r="24" s="3" customFormat="1" ht="13.5">
      <c r="A24" s="3" t="s">
        <v>1</v>
      </c>
    </row>
    <row r="25" s="3" customFormat="1" ht="13.5">
      <c r="A25" s="3" t="s">
        <v>211</v>
      </c>
    </row>
    <row r="26" s="3" customFormat="1" ht="27">
      <c r="A26" s="3" t="s">
        <v>212</v>
      </c>
    </row>
    <row r="27" s="3" customFormat="1" ht="27">
      <c r="A27" s="3" t="s">
        <v>213</v>
      </c>
    </row>
    <row r="28" s="3" customFormat="1" ht="13.5"/>
    <row r="29" s="3" customFormat="1" ht="13.5">
      <c r="A29" s="3" t="s">
        <v>214</v>
      </c>
    </row>
    <row r="30" s="3" customFormat="1" ht="13.5"/>
    <row r="31" s="3" customFormat="1" ht="27">
      <c r="A31" s="3" t="s">
        <v>215</v>
      </c>
    </row>
    <row r="32" s="3" customFormat="1" ht="13.5"/>
    <row r="33" ht="27">
      <c r="A33" s="3" t="s">
        <v>216</v>
      </c>
    </row>
  </sheetData>
  <sheetProtection/>
  <printOptions horizontalCentered="1"/>
  <pageMargins left="0.3937007874015748" right="0.3937007874015748" top="0.3937007874015748" bottom="0.3937007874015748"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8.796875" defaultRowHeight="14.25"/>
  <cols>
    <col min="1" max="1" width="80.59765625" style="3" customWidth="1"/>
  </cols>
  <sheetData>
    <row r="1" ht="13.5">
      <c r="A1" s="38">
        <v>37187</v>
      </c>
    </row>
    <row r="4" ht="13.5">
      <c r="A4" s="4" t="s">
        <v>2</v>
      </c>
    </row>
    <row r="7" s="3" customFormat="1" ht="27">
      <c r="A7" s="3" t="s">
        <v>191</v>
      </c>
    </row>
    <row r="8" s="3" customFormat="1" ht="27">
      <c r="A8" s="3" t="s">
        <v>192</v>
      </c>
    </row>
    <row r="9" s="3" customFormat="1" ht="13.5"/>
    <row r="10" s="3" customFormat="1" ht="54">
      <c r="A10" s="3" t="s">
        <v>193</v>
      </c>
    </row>
    <row r="11" s="3" customFormat="1" ht="27">
      <c r="A11" s="3" t="s">
        <v>194</v>
      </c>
    </row>
    <row r="12" s="3" customFormat="1" ht="54">
      <c r="A12" s="3" t="s">
        <v>195</v>
      </c>
    </row>
    <row r="13" s="3" customFormat="1" ht="13.5"/>
    <row r="14" s="3" customFormat="1" ht="54">
      <c r="A14" s="3" t="s">
        <v>196</v>
      </c>
    </row>
    <row r="16" ht="40.5">
      <c r="A16" s="3" t="s">
        <v>197</v>
      </c>
    </row>
  </sheetData>
  <sheetProtection/>
  <printOptions horizontalCentered="1"/>
  <pageMargins left="0.3937007874015748" right="0.3937007874015748" top="0.3937007874015748" bottom="0.3937007874015748"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D53"/>
  <sheetViews>
    <sheetView zoomScalePageLayoutView="0" workbookViewId="0" topLeftCell="A1">
      <selection activeCell="A1" sqref="A1"/>
    </sheetView>
  </sheetViews>
  <sheetFormatPr defaultColWidth="8.796875" defaultRowHeight="14.25"/>
  <cols>
    <col min="1" max="1" width="18.59765625" style="5" customWidth="1"/>
    <col min="2" max="2" width="20.59765625" style="5" customWidth="1"/>
    <col min="3" max="3" width="15.59765625" style="6" customWidth="1"/>
    <col min="4" max="4" width="15.59765625" style="5" customWidth="1"/>
    <col min="5" max="16384" width="9" style="5" customWidth="1"/>
  </cols>
  <sheetData>
    <row r="1" spans="3:4" ht="14.25">
      <c r="C1" s="30" t="s">
        <v>217</v>
      </c>
      <c r="D1" s="31"/>
    </row>
    <row r="2" spans="3:4" ht="14.25">
      <c r="C2" s="32" t="s">
        <v>158</v>
      </c>
      <c r="D2" s="33"/>
    </row>
    <row r="3" spans="3:4" ht="14.25">
      <c r="C3" s="32" t="s">
        <v>218</v>
      </c>
      <c r="D3" s="33"/>
    </row>
    <row r="4" spans="3:4" ht="14.25">
      <c r="C4" s="35" t="s">
        <v>219</v>
      </c>
      <c r="D4" s="34"/>
    </row>
    <row r="5" spans="3:4" ht="14.25">
      <c r="C5" s="36" t="s">
        <v>157</v>
      </c>
      <c r="D5" s="37"/>
    </row>
    <row r="7" spans="1:4" s="9" customFormat="1" ht="14.25">
      <c r="A7" s="7" t="s">
        <v>3</v>
      </c>
      <c r="B7" s="8"/>
      <c r="C7" s="8"/>
      <c r="D7" s="8"/>
    </row>
    <row r="8" s="9" customFormat="1" ht="14.25">
      <c r="C8" s="10"/>
    </row>
    <row r="9" spans="1:4" s="9" customFormat="1" ht="14.25">
      <c r="A9" s="11" t="s">
        <v>4</v>
      </c>
      <c r="B9" s="12" t="s">
        <v>5</v>
      </c>
      <c r="C9" s="13" t="s">
        <v>6</v>
      </c>
      <c r="D9" s="12" t="s">
        <v>7</v>
      </c>
    </row>
    <row r="10" spans="1:4" s="9" customFormat="1" ht="14.25">
      <c r="A10" s="14"/>
      <c r="B10" s="15" t="s">
        <v>8</v>
      </c>
      <c r="C10" s="16" t="s">
        <v>9</v>
      </c>
      <c r="D10" s="15" t="s">
        <v>10</v>
      </c>
    </row>
    <row r="11" spans="1:4" s="9" customFormat="1" ht="14.25">
      <c r="A11" s="17"/>
      <c r="B11" s="18" t="s">
        <v>11</v>
      </c>
      <c r="C11" s="19" t="s">
        <v>11</v>
      </c>
      <c r="D11" s="18" t="s">
        <v>12</v>
      </c>
    </row>
    <row r="12" spans="1:4" s="9" customFormat="1" ht="14.25">
      <c r="A12" s="20" t="s">
        <v>13</v>
      </c>
      <c r="B12" s="21">
        <v>8217340</v>
      </c>
      <c r="C12" s="22">
        <v>11</v>
      </c>
      <c r="D12" s="23">
        <v>0.134</v>
      </c>
    </row>
    <row r="13" spans="1:4" s="9" customFormat="1" ht="14.25">
      <c r="A13" s="14" t="s">
        <v>14</v>
      </c>
      <c r="B13" s="15"/>
      <c r="C13" s="16" t="s">
        <v>15</v>
      </c>
      <c r="D13" s="24"/>
    </row>
    <row r="14" spans="1:4" s="9" customFormat="1" ht="14.25">
      <c r="A14" s="11" t="s">
        <v>16</v>
      </c>
      <c r="B14" s="25">
        <v>7974147</v>
      </c>
      <c r="C14" s="13">
        <v>9</v>
      </c>
      <c r="D14" s="26">
        <v>0.113</v>
      </c>
    </row>
    <row r="15" spans="1:4" s="9" customFormat="1" ht="14.25">
      <c r="A15" s="14" t="s">
        <v>17</v>
      </c>
      <c r="B15" s="15"/>
      <c r="C15" s="16" t="s">
        <v>15</v>
      </c>
      <c r="D15" s="24"/>
    </row>
    <row r="16" spans="1:4" s="9" customFormat="1" ht="14.25">
      <c r="A16" s="11" t="s">
        <v>18</v>
      </c>
      <c r="B16" s="25">
        <v>7876682</v>
      </c>
      <c r="C16" s="13">
        <v>13</v>
      </c>
      <c r="D16" s="26">
        <v>0.165</v>
      </c>
    </row>
    <row r="17" spans="1:4" s="9" customFormat="1" ht="14.25">
      <c r="A17" s="14" t="s">
        <v>19</v>
      </c>
      <c r="B17" s="15"/>
      <c r="C17" s="16" t="s">
        <v>15</v>
      </c>
      <c r="D17" s="24"/>
    </row>
    <row r="18" spans="1:4" s="9" customFormat="1" ht="14.25">
      <c r="A18" s="11" t="s">
        <v>20</v>
      </c>
      <c r="B18" s="25">
        <v>7743475</v>
      </c>
      <c r="C18" s="13">
        <v>26</v>
      </c>
      <c r="D18" s="26">
        <v>0.336</v>
      </c>
    </row>
    <row r="19" spans="1:4" s="9" customFormat="1" ht="14.25">
      <c r="A19" s="14" t="s">
        <v>21</v>
      </c>
      <c r="B19" s="15"/>
      <c r="C19" s="16" t="s">
        <v>22</v>
      </c>
      <c r="D19" s="24"/>
    </row>
    <row r="20" spans="1:4" s="9" customFormat="1" ht="14.25">
      <c r="A20" s="11" t="s">
        <v>23</v>
      </c>
      <c r="B20" s="25">
        <v>8071937</v>
      </c>
      <c r="C20" s="13">
        <v>29</v>
      </c>
      <c r="D20" s="26">
        <v>0.359</v>
      </c>
    </row>
    <row r="21" spans="1:4" s="9" customFormat="1" ht="14.25">
      <c r="A21" s="14" t="s">
        <v>24</v>
      </c>
      <c r="B21" s="15"/>
      <c r="C21" s="16" t="s">
        <v>25</v>
      </c>
      <c r="D21" s="24"/>
    </row>
    <row r="22" spans="1:4" s="9" customFormat="1" ht="14.25">
      <c r="A22" s="11" t="s">
        <v>26</v>
      </c>
      <c r="B22" s="25">
        <v>7710693</v>
      </c>
      <c r="C22" s="13">
        <v>34</v>
      </c>
      <c r="D22" s="26">
        <v>0.441</v>
      </c>
    </row>
    <row r="23" spans="1:4" s="9" customFormat="1" ht="14.25">
      <c r="A23" s="14" t="s">
        <v>27</v>
      </c>
      <c r="B23" s="15"/>
      <c r="C23" s="16" t="s">
        <v>28</v>
      </c>
      <c r="D23" s="24"/>
    </row>
    <row r="24" spans="1:4" s="9" customFormat="1" ht="14.25">
      <c r="A24" s="11" t="s">
        <v>29</v>
      </c>
      <c r="B24" s="25">
        <v>7205514</v>
      </c>
      <c r="C24" s="13">
        <v>35</v>
      </c>
      <c r="D24" s="26">
        <v>0.486</v>
      </c>
    </row>
    <row r="25" spans="1:4" s="9" customFormat="1" ht="14.25">
      <c r="A25" s="14" t="s">
        <v>30</v>
      </c>
      <c r="B25" s="15"/>
      <c r="C25" s="16" t="s">
        <v>31</v>
      </c>
      <c r="D25" s="24"/>
    </row>
    <row r="26" spans="1:4" s="9" customFormat="1" ht="14.25">
      <c r="A26" s="11" t="s">
        <v>32</v>
      </c>
      <c r="B26" s="25">
        <v>6610484</v>
      </c>
      <c r="C26" s="13">
        <v>36</v>
      </c>
      <c r="D26" s="26">
        <v>0.545</v>
      </c>
    </row>
    <row r="27" spans="1:4" s="9" customFormat="1" ht="14.25">
      <c r="A27" s="14" t="s">
        <v>33</v>
      </c>
      <c r="B27" s="15"/>
      <c r="C27" s="16" t="s">
        <v>31</v>
      </c>
      <c r="D27" s="24"/>
    </row>
    <row r="28" spans="1:4" s="9" customFormat="1" ht="14.25">
      <c r="A28" s="11" t="s">
        <v>34</v>
      </c>
      <c r="B28" s="25">
        <v>6298706</v>
      </c>
      <c r="C28" s="13">
        <v>46</v>
      </c>
      <c r="D28" s="26">
        <v>0.73</v>
      </c>
    </row>
    <row r="29" spans="1:4" s="9" customFormat="1" ht="14.25">
      <c r="A29" s="14" t="s">
        <v>35</v>
      </c>
      <c r="B29" s="15"/>
      <c r="C29" s="16" t="s">
        <v>36</v>
      </c>
      <c r="D29" s="24"/>
    </row>
    <row r="30" spans="1:4" s="9" customFormat="1" ht="14.25">
      <c r="A30" s="11" t="s">
        <v>37</v>
      </c>
      <c r="B30" s="25">
        <v>6039394</v>
      </c>
      <c r="C30" s="13">
        <v>46</v>
      </c>
      <c r="D30" s="26">
        <v>0.762</v>
      </c>
    </row>
    <row r="31" spans="1:4" s="9" customFormat="1" ht="14.25">
      <c r="A31" s="14" t="s">
        <v>38</v>
      </c>
      <c r="B31" s="15"/>
      <c r="C31" s="16" t="s">
        <v>31</v>
      </c>
      <c r="D31" s="24"/>
    </row>
    <row r="32" spans="1:4" s="9" customFormat="1" ht="14.25">
      <c r="A32" s="11" t="s">
        <v>39</v>
      </c>
      <c r="B32" s="25">
        <v>5998760</v>
      </c>
      <c r="C32" s="13">
        <v>54</v>
      </c>
      <c r="D32" s="26">
        <v>0.9</v>
      </c>
    </row>
    <row r="33" spans="1:4" s="9" customFormat="1" ht="14.25">
      <c r="A33" s="14" t="s">
        <v>40</v>
      </c>
      <c r="B33" s="15"/>
      <c r="C33" s="16" t="s">
        <v>31</v>
      </c>
      <c r="D33" s="24"/>
    </row>
    <row r="34" spans="1:4" s="9" customFormat="1" ht="14.25">
      <c r="A34" s="11" t="s">
        <v>41</v>
      </c>
      <c r="B34" s="25">
        <v>6137378</v>
      </c>
      <c r="C34" s="13">
        <v>56</v>
      </c>
      <c r="D34" s="26">
        <v>0.912</v>
      </c>
    </row>
    <row r="35" spans="1:4" s="9" customFormat="1" ht="14.25">
      <c r="A35" s="14" t="s">
        <v>42</v>
      </c>
      <c r="B35" s="15"/>
      <c r="C35" s="16" t="s">
        <v>25</v>
      </c>
      <c r="D35" s="24"/>
    </row>
    <row r="36" spans="1:4" s="9" customFormat="1" ht="14.25">
      <c r="A36" s="11" t="s">
        <v>43</v>
      </c>
      <c r="B36" s="25">
        <v>6139205</v>
      </c>
      <c r="C36" s="13">
        <v>63</v>
      </c>
      <c r="D36" s="26">
        <v>1.026</v>
      </c>
    </row>
    <row r="37" spans="1:4" s="9" customFormat="1" ht="14.25">
      <c r="A37" s="14" t="s">
        <v>44</v>
      </c>
      <c r="B37" s="15"/>
      <c r="C37" s="16" t="s">
        <v>22</v>
      </c>
      <c r="D37" s="24"/>
    </row>
    <row r="38" spans="1:4" s="9" customFormat="1" ht="14.25">
      <c r="A38" s="20" t="s">
        <v>45</v>
      </c>
      <c r="B38" s="21">
        <v>5877971</v>
      </c>
      <c r="C38" s="22" t="s">
        <v>160</v>
      </c>
      <c r="D38" s="23">
        <v>1.14</v>
      </c>
    </row>
    <row r="39" spans="1:4" s="9" customFormat="1" ht="14.25">
      <c r="A39" s="14" t="s">
        <v>159</v>
      </c>
      <c r="B39" s="15"/>
      <c r="C39" s="16" t="s">
        <v>113</v>
      </c>
      <c r="D39" s="24"/>
    </row>
    <row r="40" spans="1:4" s="9" customFormat="1" ht="14.25">
      <c r="A40" s="20" t="s">
        <v>165</v>
      </c>
      <c r="B40" s="90">
        <v>4300460</v>
      </c>
      <c r="C40" s="22" t="s">
        <v>221</v>
      </c>
      <c r="D40" s="23">
        <v>1.093</v>
      </c>
    </row>
    <row r="41" spans="1:4" s="9" customFormat="1" ht="14.25">
      <c r="A41" s="89" t="s">
        <v>220</v>
      </c>
      <c r="B41" s="15" t="s">
        <v>46</v>
      </c>
      <c r="C41" s="16" t="s">
        <v>190</v>
      </c>
      <c r="D41" s="24"/>
    </row>
    <row r="42" spans="1:4" s="9" customFormat="1" ht="14.25">
      <c r="A42" s="86"/>
      <c r="B42" s="90"/>
      <c r="C42" s="87"/>
      <c r="D42" s="88"/>
    </row>
    <row r="43" spans="1:3" s="9" customFormat="1" ht="14.25">
      <c r="A43" s="9" t="s">
        <v>47</v>
      </c>
      <c r="C43" s="10"/>
    </row>
    <row r="44" spans="1:4" s="9" customFormat="1" ht="27.75" customHeight="1">
      <c r="A44" s="303" t="s">
        <v>48</v>
      </c>
      <c r="B44" s="304"/>
      <c r="C44" s="304"/>
      <c r="D44" s="304"/>
    </row>
    <row r="45" spans="1:4" s="9" customFormat="1" ht="14.25" customHeight="1">
      <c r="A45" s="303" t="s">
        <v>222</v>
      </c>
      <c r="B45" s="304"/>
      <c r="C45" s="304"/>
      <c r="D45" s="304"/>
    </row>
    <row r="46" s="9" customFormat="1" ht="14.25">
      <c r="A46" s="39" t="s">
        <v>49</v>
      </c>
    </row>
    <row r="47" s="9" customFormat="1" ht="14.25">
      <c r="C47" s="10"/>
    </row>
    <row r="48" s="9" customFormat="1" ht="14.25">
      <c r="C48" s="10"/>
    </row>
    <row r="49" s="9" customFormat="1" ht="14.25">
      <c r="C49" s="10"/>
    </row>
    <row r="50" s="9" customFormat="1" ht="14.25">
      <c r="C50" s="10"/>
    </row>
    <row r="51" s="9" customFormat="1" ht="14.25">
      <c r="C51" s="10"/>
    </row>
    <row r="52" s="9" customFormat="1" ht="14.25">
      <c r="C52" s="10"/>
    </row>
    <row r="53" s="9" customFormat="1" ht="14.25">
      <c r="C53" s="10"/>
    </row>
  </sheetData>
  <sheetProtection/>
  <mergeCells count="2">
    <mergeCell ref="A44:D44"/>
    <mergeCell ref="A45:D45"/>
  </mergeCells>
  <printOptions horizontalCentered="1" verticalCentered="1"/>
  <pageMargins left="0.3937007874015748" right="0.3937007874015748" top="0.3937007874015748" bottom="0.3937007874015748"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X42"/>
  <sheetViews>
    <sheetView zoomScale="75" zoomScaleNormal="75" zoomScalePageLayoutView="0" workbookViewId="0" topLeftCell="A1">
      <selection activeCell="A1" sqref="A1"/>
    </sheetView>
  </sheetViews>
  <sheetFormatPr defaultColWidth="8.8984375" defaultRowHeight="14.25"/>
  <cols>
    <col min="1" max="1" width="11.19921875" style="92" customWidth="1"/>
    <col min="2" max="2" width="8.59765625" style="92" customWidth="1"/>
    <col min="3" max="3" width="17.59765625" style="92" customWidth="1"/>
    <col min="4" max="4" width="1.8984375" style="91" customWidth="1"/>
    <col min="5" max="5" width="5.59765625" style="92" customWidth="1"/>
    <col min="6" max="6" width="5.09765625" style="91" customWidth="1"/>
    <col min="7" max="7" width="5.59765625" style="92" customWidth="1"/>
    <col min="8" max="8" width="5.09765625" style="91" customWidth="1"/>
    <col min="9" max="9" width="5.59765625" style="92" customWidth="1"/>
    <col min="10" max="10" width="5.09765625" style="91" customWidth="1"/>
    <col min="11" max="11" width="1.8984375" style="91" customWidth="1"/>
    <col min="12" max="12" width="5.59765625" style="92" customWidth="1"/>
    <col min="13" max="13" width="5.09765625" style="91" customWidth="1"/>
    <col min="14" max="14" width="5.59765625" style="92" customWidth="1"/>
    <col min="15" max="15" width="5.09765625" style="91" customWidth="1"/>
    <col min="16" max="16" width="5.59765625" style="92" customWidth="1"/>
    <col min="17" max="17" width="5.09765625" style="91" customWidth="1"/>
    <col min="18" max="18" width="1.8984375" style="91" customWidth="1"/>
    <col min="19" max="19" width="5.59765625" style="92" customWidth="1"/>
    <col min="20" max="20" width="5.09765625" style="91" customWidth="1"/>
    <col min="21" max="21" width="5.59765625" style="92" customWidth="1"/>
    <col min="22" max="22" width="5.09765625" style="91" customWidth="1"/>
    <col min="23" max="23" width="5.59765625" style="92" customWidth="1"/>
    <col min="24" max="24" width="5.09765625" style="91" customWidth="1"/>
    <col min="25" max="16384" width="8.8984375" style="91" customWidth="1"/>
  </cols>
  <sheetData>
    <row r="1" spans="1:24" ht="18.75">
      <c r="A1" s="102" t="s">
        <v>50</v>
      </c>
      <c r="B1" s="103"/>
      <c r="C1" s="104"/>
      <c r="D1" s="104"/>
      <c r="E1" s="104"/>
      <c r="F1" s="104"/>
      <c r="G1" s="104"/>
      <c r="H1" s="104"/>
      <c r="I1" s="104"/>
      <c r="J1" s="104"/>
      <c r="K1" s="104"/>
      <c r="L1" s="104"/>
      <c r="M1" s="104"/>
      <c r="N1" s="104"/>
      <c r="O1"/>
      <c r="P1" s="105"/>
      <c r="Q1" s="104"/>
      <c r="R1" s="105"/>
      <c r="S1" s="105"/>
      <c r="T1" s="105"/>
      <c r="U1" s="104"/>
      <c r="V1" s="104"/>
      <c r="W1" s="104"/>
      <c r="X1" s="104"/>
    </row>
    <row r="2" spans="1:24" ht="17.25">
      <c r="A2" s="106" t="s">
        <v>223</v>
      </c>
      <c r="B2" s="107"/>
      <c r="C2" s="108"/>
      <c r="D2" s="108"/>
      <c r="E2" s="108"/>
      <c r="F2" s="108"/>
      <c r="G2" s="108"/>
      <c r="H2" s="108"/>
      <c r="I2" s="108"/>
      <c r="J2" s="108"/>
      <c r="K2" s="108"/>
      <c r="L2" s="108"/>
      <c r="M2" s="108"/>
      <c r="N2" s="108"/>
      <c r="O2"/>
      <c r="P2" s="108"/>
      <c r="Q2" s="108"/>
      <c r="R2" s="108"/>
      <c r="S2" s="108"/>
      <c r="T2" s="108"/>
      <c r="U2" s="108"/>
      <c r="V2" s="108"/>
      <c r="W2" s="108"/>
      <c r="X2" s="109"/>
    </row>
    <row r="3" spans="1:24" ht="18" thickBot="1">
      <c r="A3" s="110" t="s">
        <v>114</v>
      </c>
      <c r="B3" s="111"/>
      <c r="C3" s="111"/>
      <c r="D3" s="111"/>
      <c r="E3" s="111"/>
      <c r="F3" s="111"/>
      <c r="G3" s="111"/>
      <c r="H3" s="111"/>
      <c r="I3" s="111"/>
      <c r="J3" s="111"/>
      <c r="K3" s="111"/>
      <c r="L3" s="111"/>
      <c r="M3" s="111"/>
      <c r="N3" s="111"/>
      <c r="O3" s="111"/>
      <c r="P3" s="111"/>
      <c r="Q3" s="111"/>
      <c r="R3" s="111"/>
      <c r="S3" s="111"/>
      <c r="T3" s="111"/>
      <c r="U3" s="111"/>
      <c r="V3" s="111"/>
      <c r="W3" s="111"/>
      <c r="X3" s="112"/>
    </row>
    <row r="4" spans="1:24" ht="14.25" thickTop="1">
      <c r="A4" s="113" t="s">
        <v>115</v>
      </c>
      <c r="B4" s="113"/>
      <c r="C4" s="113"/>
      <c r="D4" s="113"/>
      <c r="E4" s="114" t="s">
        <v>116</v>
      </c>
      <c r="F4" s="114"/>
      <c r="G4" s="114"/>
      <c r="H4" s="114"/>
      <c r="I4" s="114"/>
      <c r="J4" s="114"/>
      <c r="K4" s="113"/>
      <c r="L4" s="114" t="s">
        <v>117</v>
      </c>
      <c r="M4" s="114"/>
      <c r="N4" s="114"/>
      <c r="O4" s="114"/>
      <c r="P4" s="114"/>
      <c r="Q4" s="114"/>
      <c r="R4" s="113"/>
      <c r="S4" s="114" t="s">
        <v>118</v>
      </c>
      <c r="T4" s="114"/>
      <c r="U4" s="114"/>
      <c r="V4" s="114"/>
      <c r="W4" s="114"/>
      <c r="X4" s="115"/>
    </row>
    <row r="5" spans="1:24" ht="13.5">
      <c r="A5" s="116"/>
      <c r="B5" s="117"/>
      <c r="C5" s="116"/>
      <c r="D5" s="116"/>
      <c r="E5" s="118" t="s">
        <v>119</v>
      </c>
      <c r="F5" s="118"/>
      <c r="G5" s="118" t="s">
        <v>120</v>
      </c>
      <c r="H5" s="118"/>
      <c r="I5" s="118" t="s">
        <v>62</v>
      </c>
      <c r="J5" s="118"/>
      <c r="K5" s="116"/>
      <c r="L5" s="118" t="s">
        <v>119</v>
      </c>
      <c r="M5" s="118"/>
      <c r="N5" s="118" t="s">
        <v>120</v>
      </c>
      <c r="O5" s="118"/>
      <c r="P5" s="118" t="s">
        <v>62</v>
      </c>
      <c r="Q5" s="118"/>
      <c r="R5" s="116"/>
      <c r="S5" s="118" t="s">
        <v>119</v>
      </c>
      <c r="T5" s="118"/>
      <c r="U5" s="118" t="s">
        <v>120</v>
      </c>
      <c r="V5" s="118"/>
      <c r="W5" s="118" t="s">
        <v>62</v>
      </c>
      <c r="X5" s="118"/>
    </row>
    <row r="6" spans="1:24" ht="14.25" thickBot="1">
      <c r="A6" s="119"/>
      <c r="B6" s="119" t="s">
        <v>121</v>
      </c>
      <c r="C6" s="119" t="s">
        <v>122</v>
      </c>
      <c r="D6" s="120"/>
      <c r="E6" s="121" t="s">
        <v>123</v>
      </c>
      <c r="F6" s="122" t="s">
        <v>124</v>
      </c>
      <c r="G6" s="121" t="s">
        <v>123</v>
      </c>
      <c r="H6" s="122" t="s">
        <v>124</v>
      </c>
      <c r="I6" s="121" t="s">
        <v>123</v>
      </c>
      <c r="J6" s="122" t="s">
        <v>124</v>
      </c>
      <c r="K6" s="120"/>
      <c r="L6" s="121" t="s">
        <v>123</v>
      </c>
      <c r="M6" s="122" t="s">
        <v>124</v>
      </c>
      <c r="N6" s="121" t="s">
        <v>123</v>
      </c>
      <c r="O6" s="122" t="s">
        <v>124</v>
      </c>
      <c r="P6" s="121" t="s">
        <v>123</v>
      </c>
      <c r="Q6" s="122" t="s">
        <v>124</v>
      </c>
      <c r="R6" s="120"/>
      <c r="S6" s="121" t="s">
        <v>123</v>
      </c>
      <c r="T6" s="122" t="s">
        <v>124</v>
      </c>
      <c r="U6" s="121" t="s">
        <v>123</v>
      </c>
      <c r="V6" s="122" t="s">
        <v>124</v>
      </c>
      <c r="W6" s="121" t="s">
        <v>123</v>
      </c>
      <c r="X6" s="122" t="s">
        <v>124</v>
      </c>
    </row>
    <row r="7" spans="1:24" ht="15" thickBot="1" thickTop="1">
      <c r="A7" s="123" t="s">
        <v>125</v>
      </c>
      <c r="B7" s="124" t="s">
        <v>118</v>
      </c>
      <c r="C7" s="125"/>
      <c r="D7" s="126"/>
      <c r="E7" s="127">
        <f>SUM(E8:E13)</f>
        <v>123</v>
      </c>
      <c r="F7" s="128">
        <f aca="true" t="shared" si="0" ref="F7:X7">SUM(F8:F13)</f>
        <v>111</v>
      </c>
      <c r="G7" s="127">
        <f t="shared" si="0"/>
        <v>18</v>
      </c>
      <c r="H7" s="128">
        <f t="shared" si="0"/>
        <v>11</v>
      </c>
      <c r="I7" s="127">
        <f t="shared" si="0"/>
        <v>141</v>
      </c>
      <c r="J7" s="128">
        <f t="shared" si="0"/>
        <v>122</v>
      </c>
      <c r="K7" s="127"/>
      <c r="L7" s="127">
        <f t="shared" si="0"/>
        <v>13</v>
      </c>
      <c r="M7" s="128">
        <f t="shared" si="0"/>
        <v>14</v>
      </c>
      <c r="N7" s="127">
        <f t="shared" si="0"/>
        <v>8</v>
      </c>
      <c r="O7" s="128">
        <f t="shared" si="0"/>
        <v>8</v>
      </c>
      <c r="P7" s="127">
        <f t="shared" si="0"/>
        <v>21</v>
      </c>
      <c r="Q7" s="128">
        <f t="shared" si="0"/>
        <v>22</v>
      </c>
      <c r="R7" s="127"/>
      <c r="S7" s="127">
        <f t="shared" si="0"/>
        <v>136</v>
      </c>
      <c r="T7" s="128">
        <f t="shared" si="0"/>
        <v>125</v>
      </c>
      <c r="U7" s="127">
        <f t="shared" si="0"/>
        <v>26</v>
      </c>
      <c r="V7" s="128">
        <f t="shared" si="0"/>
        <v>19</v>
      </c>
      <c r="W7" s="127">
        <f t="shared" si="0"/>
        <v>162</v>
      </c>
      <c r="X7" s="128">
        <f t="shared" si="0"/>
        <v>144</v>
      </c>
    </row>
    <row r="8" spans="1:24" ht="13.5">
      <c r="A8" s="112"/>
      <c r="B8" s="112" t="s">
        <v>126</v>
      </c>
      <c r="C8" s="112" t="s">
        <v>57</v>
      </c>
      <c r="D8"/>
      <c r="E8" s="129">
        <v>37</v>
      </c>
      <c r="F8" s="130">
        <v>27</v>
      </c>
      <c r="G8" s="129">
        <v>11</v>
      </c>
      <c r="H8" s="130">
        <v>10</v>
      </c>
      <c r="I8" s="131">
        <f aca="true" t="shared" si="1" ref="I8:J40">E8+G8</f>
        <v>48</v>
      </c>
      <c r="J8" s="132">
        <f t="shared" si="1"/>
        <v>37</v>
      </c>
      <c r="K8" s="133"/>
      <c r="L8" s="129">
        <v>6</v>
      </c>
      <c r="M8" s="130">
        <v>5</v>
      </c>
      <c r="N8" s="129">
        <v>6</v>
      </c>
      <c r="O8" s="130">
        <v>6</v>
      </c>
      <c r="P8" s="134">
        <f aca="true" t="shared" si="2" ref="P8:Q40">L8+N8</f>
        <v>12</v>
      </c>
      <c r="Q8" s="135">
        <f t="shared" si="2"/>
        <v>11</v>
      </c>
      <c r="R8" s="136"/>
      <c r="S8" s="134">
        <f aca="true" t="shared" si="3" ref="S8:V40">E8+L8</f>
        <v>43</v>
      </c>
      <c r="T8" s="135">
        <f t="shared" si="3"/>
        <v>32</v>
      </c>
      <c r="U8" s="134">
        <f t="shared" si="3"/>
        <v>17</v>
      </c>
      <c r="V8" s="135">
        <f>H8+O8</f>
        <v>16</v>
      </c>
      <c r="W8" s="134">
        <f aca="true" t="shared" si="4" ref="W8:X40">S8+U8</f>
        <v>60</v>
      </c>
      <c r="X8" s="135">
        <f t="shared" si="4"/>
        <v>48</v>
      </c>
    </row>
    <row r="9" spans="1:24" ht="13.5">
      <c r="A9" s="112"/>
      <c r="B9" s="112"/>
      <c r="C9" s="112" t="s">
        <v>127</v>
      </c>
      <c r="D9"/>
      <c r="E9" s="129">
        <v>73</v>
      </c>
      <c r="F9" s="130">
        <v>77</v>
      </c>
      <c r="G9" s="129">
        <v>1</v>
      </c>
      <c r="H9" s="130">
        <v>0</v>
      </c>
      <c r="I9" s="134">
        <f t="shared" si="1"/>
        <v>74</v>
      </c>
      <c r="J9" s="135">
        <f t="shared" si="1"/>
        <v>77</v>
      </c>
      <c r="K9" s="136"/>
      <c r="L9" s="129">
        <v>3</v>
      </c>
      <c r="M9" s="130">
        <v>3</v>
      </c>
      <c r="N9" s="129">
        <v>0</v>
      </c>
      <c r="O9" s="130">
        <v>0</v>
      </c>
      <c r="P9" s="134">
        <f t="shared" si="2"/>
        <v>3</v>
      </c>
      <c r="Q9" s="135">
        <f t="shared" si="2"/>
        <v>3</v>
      </c>
      <c r="R9" s="136"/>
      <c r="S9" s="134">
        <f t="shared" si="3"/>
        <v>76</v>
      </c>
      <c r="T9" s="135">
        <f t="shared" si="3"/>
        <v>80</v>
      </c>
      <c r="U9" s="134">
        <f t="shared" si="3"/>
        <v>1</v>
      </c>
      <c r="V9" s="135">
        <f t="shared" si="3"/>
        <v>0</v>
      </c>
      <c r="W9" s="134">
        <f t="shared" si="4"/>
        <v>77</v>
      </c>
      <c r="X9" s="135">
        <f t="shared" si="4"/>
        <v>80</v>
      </c>
    </row>
    <row r="10" spans="1:24" ht="13.5">
      <c r="A10" s="112"/>
      <c r="B10" s="112"/>
      <c r="C10" s="112" t="s">
        <v>63</v>
      </c>
      <c r="D10"/>
      <c r="E10" s="129">
        <v>1</v>
      </c>
      <c r="F10" s="130">
        <v>0</v>
      </c>
      <c r="G10" s="129">
        <v>0</v>
      </c>
      <c r="H10" s="130">
        <v>0</v>
      </c>
      <c r="I10" s="134">
        <f t="shared" si="1"/>
        <v>1</v>
      </c>
      <c r="J10" s="135">
        <f t="shared" si="1"/>
        <v>0</v>
      </c>
      <c r="K10" s="136"/>
      <c r="L10" s="129">
        <v>0</v>
      </c>
      <c r="M10" s="130">
        <v>0</v>
      </c>
      <c r="N10" s="129">
        <v>0</v>
      </c>
      <c r="O10" s="130">
        <v>0</v>
      </c>
      <c r="P10" s="134">
        <f t="shared" si="2"/>
        <v>0</v>
      </c>
      <c r="Q10" s="135">
        <f t="shared" si="2"/>
        <v>0</v>
      </c>
      <c r="R10" s="136"/>
      <c r="S10" s="134">
        <f t="shared" si="3"/>
        <v>1</v>
      </c>
      <c r="T10" s="135">
        <f t="shared" si="3"/>
        <v>0</v>
      </c>
      <c r="U10" s="134">
        <f t="shared" si="3"/>
        <v>0</v>
      </c>
      <c r="V10" s="135">
        <f t="shared" si="3"/>
        <v>0</v>
      </c>
      <c r="W10" s="134">
        <f t="shared" si="4"/>
        <v>1</v>
      </c>
      <c r="X10" s="135">
        <f t="shared" si="4"/>
        <v>0</v>
      </c>
    </row>
    <row r="11" spans="1:24" ht="13.5">
      <c r="A11" s="112"/>
      <c r="B11" s="112"/>
      <c r="C11" s="112" t="s">
        <v>64</v>
      </c>
      <c r="D11"/>
      <c r="E11" s="129">
        <v>0</v>
      </c>
      <c r="F11" s="130">
        <v>0</v>
      </c>
      <c r="G11" s="129">
        <v>0</v>
      </c>
      <c r="H11" s="130">
        <v>0</v>
      </c>
      <c r="I11" s="134">
        <f t="shared" si="1"/>
        <v>0</v>
      </c>
      <c r="J11" s="135">
        <f t="shared" si="1"/>
        <v>0</v>
      </c>
      <c r="K11" s="136"/>
      <c r="L11" s="129">
        <v>0</v>
      </c>
      <c r="M11" s="130">
        <v>0</v>
      </c>
      <c r="N11" s="129">
        <v>0</v>
      </c>
      <c r="O11" s="130">
        <v>0</v>
      </c>
      <c r="P11" s="134">
        <f t="shared" si="2"/>
        <v>0</v>
      </c>
      <c r="Q11" s="135">
        <f t="shared" si="2"/>
        <v>0</v>
      </c>
      <c r="R11" s="136"/>
      <c r="S11" s="134">
        <f t="shared" si="3"/>
        <v>0</v>
      </c>
      <c r="T11" s="135">
        <f t="shared" si="3"/>
        <v>0</v>
      </c>
      <c r="U11" s="134">
        <f t="shared" si="3"/>
        <v>0</v>
      </c>
      <c r="V11" s="135">
        <f t="shared" si="3"/>
        <v>0</v>
      </c>
      <c r="W11" s="134">
        <f t="shared" si="4"/>
        <v>0</v>
      </c>
      <c r="X11" s="135">
        <f t="shared" si="4"/>
        <v>0</v>
      </c>
    </row>
    <row r="12" spans="1:24" ht="13.5">
      <c r="A12" s="112"/>
      <c r="B12" s="112"/>
      <c r="C12" s="112" t="s">
        <v>128</v>
      </c>
      <c r="D12"/>
      <c r="E12" s="129">
        <v>3</v>
      </c>
      <c r="F12" s="130">
        <v>0</v>
      </c>
      <c r="G12" s="129">
        <v>0</v>
      </c>
      <c r="H12" s="130">
        <v>0</v>
      </c>
      <c r="I12" s="134">
        <f t="shared" si="1"/>
        <v>3</v>
      </c>
      <c r="J12" s="135">
        <f t="shared" si="1"/>
        <v>0</v>
      </c>
      <c r="K12" s="136"/>
      <c r="L12" s="137">
        <v>0</v>
      </c>
      <c r="M12" s="138">
        <v>0</v>
      </c>
      <c r="N12" s="129">
        <v>0</v>
      </c>
      <c r="O12" s="130">
        <v>0</v>
      </c>
      <c r="P12" s="134">
        <f t="shared" si="2"/>
        <v>0</v>
      </c>
      <c r="Q12" s="135">
        <f t="shared" si="2"/>
        <v>0</v>
      </c>
      <c r="R12" s="136"/>
      <c r="S12" s="134">
        <f t="shared" si="3"/>
        <v>3</v>
      </c>
      <c r="T12" s="135">
        <f t="shared" si="3"/>
        <v>0</v>
      </c>
      <c r="U12" s="134">
        <f t="shared" si="3"/>
        <v>0</v>
      </c>
      <c r="V12" s="135">
        <f t="shared" si="3"/>
        <v>0</v>
      </c>
      <c r="W12" s="134">
        <f t="shared" si="4"/>
        <v>3</v>
      </c>
      <c r="X12" s="135">
        <f t="shared" si="4"/>
        <v>0</v>
      </c>
    </row>
    <row r="13" spans="1:24" ht="14.25" thickBot="1">
      <c r="A13" s="112"/>
      <c r="B13" s="139"/>
      <c r="C13" s="139" t="s">
        <v>61</v>
      </c>
      <c r="D13" s="140"/>
      <c r="E13" s="141">
        <v>9</v>
      </c>
      <c r="F13" s="142">
        <v>7</v>
      </c>
      <c r="G13" s="141">
        <v>6</v>
      </c>
      <c r="H13" s="142">
        <v>1</v>
      </c>
      <c r="I13" s="143">
        <f t="shared" si="1"/>
        <v>15</v>
      </c>
      <c r="J13" s="144">
        <f t="shared" si="1"/>
        <v>8</v>
      </c>
      <c r="K13" s="140"/>
      <c r="L13" s="141">
        <v>4</v>
      </c>
      <c r="M13" s="142">
        <v>6</v>
      </c>
      <c r="N13" s="141">
        <v>2</v>
      </c>
      <c r="O13" s="142">
        <v>2</v>
      </c>
      <c r="P13" s="143">
        <f t="shared" si="2"/>
        <v>6</v>
      </c>
      <c r="Q13" s="144">
        <f t="shared" si="2"/>
        <v>8</v>
      </c>
      <c r="R13" s="140"/>
      <c r="S13" s="143">
        <f t="shared" si="3"/>
        <v>13</v>
      </c>
      <c r="T13" s="144">
        <f t="shared" si="3"/>
        <v>13</v>
      </c>
      <c r="U13" s="143">
        <f t="shared" si="3"/>
        <v>8</v>
      </c>
      <c r="V13" s="144">
        <f t="shared" si="3"/>
        <v>3</v>
      </c>
      <c r="W13" s="143">
        <f t="shared" si="4"/>
        <v>21</v>
      </c>
      <c r="X13" s="144">
        <f t="shared" si="4"/>
        <v>16</v>
      </c>
    </row>
    <row r="14" spans="1:24" ht="13.5">
      <c r="A14" s="112"/>
      <c r="B14" s="112" t="s">
        <v>129</v>
      </c>
      <c r="C14" s="112" t="s">
        <v>51</v>
      </c>
      <c r="D14"/>
      <c r="E14" s="145">
        <v>0</v>
      </c>
      <c r="F14" s="146">
        <v>0</v>
      </c>
      <c r="G14" s="145">
        <v>0</v>
      </c>
      <c r="H14" s="146">
        <v>0</v>
      </c>
      <c r="I14" s="134">
        <f t="shared" si="1"/>
        <v>0</v>
      </c>
      <c r="J14" s="135">
        <f t="shared" si="1"/>
        <v>0</v>
      </c>
      <c r="K14" s="136"/>
      <c r="L14" s="145">
        <v>0</v>
      </c>
      <c r="M14" s="146">
        <v>0</v>
      </c>
      <c r="N14" s="145">
        <v>0</v>
      </c>
      <c r="O14" s="146">
        <v>0</v>
      </c>
      <c r="P14" s="134">
        <f t="shared" si="2"/>
        <v>0</v>
      </c>
      <c r="Q14" s="135">
        <f t="shared" si="2"/>
        <v>0</v>
      </c>
      <c r="R14" s="136"/>
      <c r="S14" s="134">
        <f t="shared" si="3"/>
        <v>0</v>
      </c>
      <c r="T14" s="135">
        <f t="shared" si="3"/>
        <v>0</v>
      </c>
      <c r="U14" s="134">
        <f t="shared" si="3"/>
        <v>0</v>
      </c>
      <c r="V14" s="135">
        <f t="shared" si="3"/>
        <v>0</v>
      </c>
      <c r="W14" s="134">
        <f t="shared" si="4"/>
        <v>0</v>
      </c>
      <c r="X14" s="135">
        <f t="shared" si="4"/>
        <v>0</v>
      </c>
    </row>
    <row r="15" spans="1:24" ht="13.5">
      <c r="A15" s="112"/>
      <c r="B15" s="112"/>
      <c r="C15" s="112" t="s">
        <v>52</v>
      </c>
      <c r="D15"/>
      <c r="E15" s="145">
        <v>0</v>
      </c>
      <c r="F15" s="146">
        <v>1</v>
      </c>
      <c r="G15" s="145">
        <v>3</v>
      </c>
      <c r="H15" s="146">
        <v>1</v>
      </c>
      <c r="I15" s="134">
        <f t="shared" si="1"/>
        <v>3</v>
      </c>
      <c r="J15" s="135">
        <f t="shared" si="1"/>
        <v>2</v>
      </c>
      <c r="K15" s="136"/>
      <c r="L15" s="145">
        <v>0</v>
      </c>
      <c r="M15" s="146">
        <v>0</v>
      </c>
      <c r="N15" s="145">
        <v>0</v>
      </c>
      <c r="O15" s="146">
        <v>0</v>
      </c>
      <c r="P15" s="134">
        <f t="shared" si="2"/>
        <v>0</v>
      </c>
      <c r="Q15" s="135">
        <f t="shared" si="2"/>
        <v>0</v>
      </c>
      <c r="R15" s="136"/>
      <c r="S15" s="134">
        <f t="shared" si="3"/>
        <v>0</v>
      </c>
      <c r="T15" s="135">
        <f t="shared" si="3"/>
        <v>1</v>
      </c>
      <c r="U15" s="134">
        <f t="shared" si="3"/>
        <v>3</v>
      </c>
      <c r="V15" s="135">
        <f t="shared" si="3"/>
        <v>1</v>
      </c>
      <c r="W15" s="134">
        <f t="shared" si="4"/>
        <v>3</v>
      </c>
      <c r="X15" s="135">
        <f t="shared" si="4"/>
        <v>2</v>
      </c>
    </row>
    <row r="16" spans="1:24" ht="13.5">
      <c r="A16" s="112"/>
      <c r="B16" s="112"/>
      <c r="C16" s="112" t="s">
        <v>53</v>
      </c>
      <c r="D16"/>
      <c r="E16" s="145">
        <v>47</v>
      </c>
      <c r="F16" s="146">
        <v>43</v>
      </c>
      <c r="G16" s="145">
        <v>9</v>
      </c>
      <c r="H16" s="146">
        <v>4</v>
      </c>
      <c r="I16" s="134">
        <f t="shared" si="1"/>
        <v>56</v>
      </c>
      <c r="J16" s="135">
        <f t="shared" si="1"/>
        <v>47</v>
      </c>
      <c r="K16" s="136"/>
      <c r="L16" s="145">
        <v>1</v>
      </c>
      <c r="M16" s="146">
        <v>3</v>
      </c>
      <c r="N16" s="145">
        <v>2</v>
      </c>
      <c r="O16" s="146">
        <v>2</v>
      </c>
      <c r="P16" s="134">
        <f t="shared" si="2"/>
        <v>3</v>
      </c>
      <c r="Q16" s="135">
        <f t="shared" si="2"/>
        <v>5</v>
      </c>
      <c r="R16" s="136"/>
      <c r="S16" s="134">
        <f t="shared" si="3"/>
        <v>48</v>
      </c>
      <c r="T16" s="135">
        <f t="shared" si="3"/>
        <v>46</v>
      </c>
      <c r="U16" s="134">
        <f t="shared" si="3"/>
        <v>11</v>
      </c>
      <c r="V16" s="135">
        <f t="shared" si="3"/>
        <v>6</v>
      </c>
      <c r="W16" s="134">
        <f t="shared" si="4"/>
        <v>59</v>
      </c>
      <c r="X16" s="135">
        <f t="shared" si="4"/>
        <v>52</v>
      </c>
    </row>
    <row r="17" spans="1:24" ht="13.5">
      <c r="A17" s="112"/>
      <c r="B17" s="112"/>
      <c r="C17" s="112" t="s">
        <v>54</v>
      </c>
      <c r="D17"/>
      <c r="E17" s="145">
        <v>45</v>
      </c>
      <c r="F17" s="146">
        <v>35</v>
      </c>
      <c r="G17" s="145">
        <v>5</v>
      </c>
      <c r="H17" s="146">
        <v>3</v>
      </c>
      <c r="I17" s="134">
        <f t="shared" si="1"/>
        <v>50</v>
      </c>
      <c r="J17" s="135">
        <f t="shared" si="1"/>
        <v>38</v>
      </c>
      <c r="K17" s="136"/>
      <c r="L17" s="145">
        <v>7</v>
      </c>
      <c r="M17" s="146">
        <v>8</v>
      </c>
      <c r="N17" s="145">
        <v>3</v>
      </c>
      <c r="O17" s="146">
        <v>5</v>
      </c>
      <c r="P17" s="134">
        <f t="shared" si="2"/>
        <v>10</v>
      </c>
      <c r="Q17" s="135">
        <f t="shared" si="2"/>
        <v>13</v>
      </c>
      <c r="R17" s="136"/>
      <c r="S17" s="134">
        <f t="shared" si="3"/>
        <v>52</v>
      </c>
      <c r="T17" s="135">
        <f t="shared" si="3"/>
        <v>43</v>
      </c>
      <c r="U17" s="134">
        <f t="shared" si="3"/>
        <v>8</v>
      </c>
      <c r="V17" s="135">
        <f t="shared" si="3"/>
        <v>8</v>
      </c>
      <c r="W17" s="134">
        <f t="shared" si="4"/>
        <v>60</v>
      </c>
      <c r="X17" s="135">
        <f t="shared" si="4"/>
        <v>51</v>
      </c>
    </row>
    <row r="18" spans="1:24" ht="13.5">
      <c r="A18" s="112"/>
      <c r="B18" s="112"/>
      <c r="C18" s="112" t="s">
        <v>55</v>
      </c>
      <c r="D18"/>
      <c r="E18" s="145">
        <v>17</v>
      </c>
      <c r="F18" s="146">
        <v>12</v>
      </c>
      <c r="G18" s="145">
        <v>1</v>
      </c>
      <c r="H18" s="146">
        <v>2</v>
      </c>
      <c r="I18" s="134">
        <f t="shared" si="1"/>
        <v>18</v>
      </c>
      <c r="J18" s="135">
        <f t="shared" si="1"/>
        <v>14</v>
      </c>
      <c r="K18" s="136"/>
      <c r="L18" s="145">
        <v>3</v>
      </c>
      <c r="M18" s="146">
        <v>3</v>
      </c>
      <c r="N18" s="145">
        <v>2</v>
      </c>
      <c r="O18" s="146">
        <v>1</v>
      </c>
      <c r="P18" s="134">
        <f t="shared" si="2"/>
        <v>5</v>
      </c>
      <c r="Q18" s="135">
        <f t="shared" si="2"/>
        <v>4</v>
      </c>
      <c r="R18" s="136"/>
      <c r="S18" s="134">
        <f t="shared" si="3"/>
        <v>20</v>
      </c>
      <c r="T18" s="135">
        <f t="shared" si="3"/>
        <v>15</v>
      </c>
      <c r="U18" s="134">
        <f t="shared" si="3"/>
        <v>3</v>
      </c>
      <c r="V18" s="135">
        <f t="shared" si="3"/>
        <v>3</v>
      </c>
      <c r="W18" s="134">
        <f t="shared" si="4"/>
        <v>23</v>
      </c>
      <c r="X18" s="135">
        <f t="shared" si="4"/>
        <v>18</v>
      </c>
    </row>
    <row r="19" spans="1:24" ht="13.5">
      <c r="A19" s="112"/>
      <c r="B19" s="112"/>
      <c r="C19" s="112" t="s">
        <v>56</v>
      </c>
      <c r="D19"/>
      <c r="E19" s="145">
        <v>14</v>
      </c>
      <c r="F19" s="146">
        <v>20</v>
      </c>
      <c r="G19" s="145">
        <v>0</v>
      </c>
      <c r="H19" s="146">
        <v>1</v>
      </c>
      <c r="I19" s="134">
        <f t="shared" si="1"/>
        <v>14</v>
      </c>
      <c r="J19" s="135">
        <f t="shared" si="1"/>
        <v>21</v>
      </c>
      <c r="K19" s="136"/>
      <c r="L19" s="145">
        <v>2</v>
      </c>
      <c r="M19" s="146">
        <v>0</v>
      </c>
      <c r="N19" s="145">
        <v>1</v>
      </c>
      <c r="O19" s="146">
        <v>0</v>
      </c>
      <c r="P19" s="134">
        <f t="shared" si="2"/>
        <v>3</v>
      </c>
      <c r="Q19" s="135">
        <f t="shared" si="2"/>
        <v>0</v>
      </c>
      <c r="R19" s="136"/>
      <c r="S19" s="134">
        <f t="shared" si="3"/>
        <v>16</v>
      </c>
      <c r="T19" s="135">
        <f t="shared" si="3"/>
        <v>20</v>
      </c>
      <c r="U19" s="134">
        <f t="shared" si="3"/>
        <v>1</v>
      </c>
      <c r="V19" s="135">
        <f t="shared" si="3"/>
        <v>1</v>
      </c>
      <c r="W19" s="134">
        <f t="shared" si="4"/>
        <v>17</v>
      </c>
      <c r="X19" s="135">
        <f t="shared" si="4"/>
        <v>21</v>
      </c>
    </row>
    <row r="20" spans="1:24" ht="14.25" thickBot="1">
      <c r="A20" s="112"/>
      <c r="B20" s="139"/>
      <c r="C20" s="139" t="s">
        <v>61</v>
      </c>
      <c r="D20" s="140"/>
      <c r="E20" s="141">
        <v>0</v>
      </c>
      <c r="F20" s="142">
        <v>0</v>
      </c>
      <c r="G20" s="141">
        <v>0</v>
      </c>
      <c r="H20" s="142">
        <v>0</v>
      </c>
      <c r="I20" s="143">
        <f t="shared" si="1"/>
        <v>0</v>
      </c>
      <c r="J20" s="144">
        <f t="shared" si="1"/>
        <v>0</v>
      </c>
      <c r="K20" s="140"/>
      <c r="L20" s="141">
        <v>0</v>
      </c>
      <c r="M20" s="142">
        <v>0</v>
      </c>
      <c r="N20" s="141">
        <v>0</v>
      </c>
      <c r="O20" s="142">
        <v>0</v>
      </c>
      <c r="P20" s="143">
        <f t="shared" si="2"/>
        <v>0</v>
      </c>
      <c r="Q20" s="144">
        <f t="shared" si="2"/>
        <v>0</v>
      </c>
      <c r="R20" s="140"/>
      <c r="S20" s="143">
        <f t="shared" si="3"/>
        <v>0</v>
      </c>
      <c r="T20" s="144">
        <f t="shared" si="3"/>
        <v>0</v>
      </c>
      <c r="U20" s="143">
        <f t="shared" si="3"/>
        <v>0</v>
      </c>
      <c r="V20" s="144">
        <f t="shared" si="3"/>
        <v>0</v>
      </c>
      <c r="W20" s="143">
        <f t="shared" si="4"/>
        <v>0</v>
      </c>
      <c r="X20" s="144">
        <f t="shared" si="4"/>
        <v>0</v>
      </c>
    </row>
    <row r="21" spans="1:24" ht="13.5">
      <c r="A21" s="112"/>
      <c r="B21" s="112" t="s">
        <v>130</v>
      </c>
      <c r="C21" s="112" t="s">
        <v>59</v>
      </c>
      <c r="D21"/>
      <c r="E21" s="145">
        <v>109</v>
      </c>
      <c r="F21" s="146">
        <v>100</v>
      </c>
      <c r="G21" s="145">
        <v>12</v>
      </c>
      <c r="H21" s="146">
        <v>9</v>
      </c>
      <c r="I21" s="134">
        <f t="shared" si="1"/>
        <v>121</v>
      </c>
      <c r="J21" s="135">
        <f t="shared" si="1"/>
        <v>109</v>
      </c>
      <c r="K21" s="136"/>
      <c r="L21" s="145">
        <v>5</v>
      </c>
      <c r="M21" s="146">
        <v>6</v>
      </c>
      <c r="N21" s="145">
        <v>2</v>
      </c>
      <c r="O21" s="146">
        <v>1</v>
      </c>
      <c r="P21" s="134">
        <f t="shared" si="2"/>
        <v>7</v>
      </c>
      <c r="Q21" s="135">
        <f t="shared" si="2"/>
        <v>7</v>
      </c>
      <c r="R21" s="136"/>
      <c r="S21" s="134">
        <f t="shared" si="3"/>
        <v>114</v>
      </c>
      <c r="T21" s="135">
        <f t="shared" si="3"/>
        <v>106</v>
      </c>
      <c r="U21" s="134">
        <f t="shared" si="3"/>
        <v>14</v>
      </c>
      <c r="V21" s="135">
        <f t="shared" si="3"/>
        <v>10</v>
      </c>
      <c r="W21" s="134">
        <f t="shared" si="4"/>
        <v>128</v>
      </c>
      <c r="X21" s="135">
        <f t="shared" si="4"/>
        <v>116</v>
      </c>
    </row>
    <row r="22" spans="1:24" ht="13.5">
      <c r="A22" s="112"/>
      <c r="B22" s="112"/>
      <c r="C22" s="112" t="s">
        <v>60</v>
      </c>
      <c r="D22"/>
      <c r="E22" s="145">
        <v>5</v>
      </c>
      <c r="F22" s="146">
        <v>7</v>
      </c>
      <c r="G22" s="145">
        <v>2</v>
      </c>
      <c r="H22" s="146">
        <v>2</v>
      </c>
      <c r="I22" s="134">
        <f t="shared" si="1"/>
        <v>7</v>
      </c>
      <c r="J22" s="135">
        <f t="shared" si="1"/>
        <v>9</v>
      </c>
      <c r="K22" s="136"/>
      <c r="L22" s="145">
        <v>3</v>
      </c>
      <c r="M22" s="146">
        <v>4</v>
      </c>
      <c r="N22" s="145">
        <v>2</v>
      </c>
      <c r="O22" s="146">
        <v>5</v>
      </c>
      <c r="P22" s="134">
        <f t="shared" si="2"/>
        <v>5</v>
      </c>
      <c r="Q22" s="135">
        <f t="shared" si="2"/>
        <v>9</v>
      </c>
      <c r="R22" s="136"/>
      <c r="S22" s="134">
        <f t="shared" si="3"/>
        <v>8</v>
      </c>
      <c r="T22" s="135">
        <f t="shared" si="3"/>
        <v>11</v>
      </c>
      <c r="U22" s="134">
        <f t="shared" si="3"/>
        <v>4</v>
      </c>
      <c r="V22" s="135">
        <f t="shared" si="3"/>
        <v>7</v>
      </c>
      <c r="W22" s="134">
        <f t="shared" si="4"/>
        <v>12</v>
      </c>
      <c r="X22" s="135">
        <f t="shared" si="4"/>
        <v>18</v>
      </c>
    </row>
    <row r="23" spans="1:24" ht="14.25" thickBot="1">
      <c r="A23" s="147"/>
      <c r="B23" s="147"/>
      <c r="C23" s="147" t="s">
        <v>61</v>
      </c>
      <c r="D23" s="148"/>
      <c r="E23" s="149">
        <v>9</v>
      </c>
      <c r="F23" s="150">
        <v>4</v>
      </c>
      <c r="G23" s="137">
        <v>4</v>
      </c>
      <c r="H23" s="138">
        <v>0</v>
      </c>
      <c r="I23" s="134">
        <f t="shared" si="1"/>
        <v>13</v>
      </c>
      <c r="J23" s="135">
        <f t="shared" si="1"/>
        <v>4</v>
      </c>
      <c r="K23" s="136"/>
      <c r="L23" s="137">
        <v>5</v>
      </c>
      <c r="M23" s="138">
        <v>4</v>
      </c>
      <c r="N23" s="137">
        <v>4</v>
      </c>
      <c r="O23" s="138">
        <v>2</v>
      </c>
      <c r="P23" s="134">
        <f t="shared" si="2"/>
        <v>9</v>
      </c>
      <c r="Q23" s="135">
        <f t="shared" si="2"/>
        <v>6</v>
      </c>
      <c r="R23" s="136"/>
      <c r="S23" s="134">
        <f t="shared" si="3"/>
        <v>14</v>
      </c>
      <c r="T23" s="135">
        <f t="shared" si="3"/>
        <v>8</v>
      </c>
      <c r="U23" s="134">
        <f t="shared" si="3"/>
        <v>8</v>
      </c>
      <c r="V23" s="135">
        <f t="shared" si="3"/>
        <v>2</v>
      </c>
      <c r="W23" s="134">
        <f t="shared" si="4"/>
        <v>22</v>
      </c>
      <c r="X23" s="135">
        <f t="shared" si="4"/>
        <v>10</v>
      </c>
    </row>
    <row r="24" spans="1:24" ht="15" thickBot="1" thickTop="1">
      <c r="A24" s="123" t="s">
        <v>131</v>
      </c>
      <c r="B24" s="124" t="s">
        <v>118</v>
      </c>
      <c r="C24" s="125"/>
      <c r="D24" s="126"/>
      <c r="E24" s="127">
        <f>SUM(E25:E30)</f>
        <v>58</v>
      </c>
      <c r="F24" s="151">
        <f>SUM(F25:F30)</f>
        <v>61</v>
      </c>
      <c r="G24" s="127">
        <f aca="true" t="shared" si="5" ref="G24:X24">SUM(G25:G30)</f>
        <v>7</v>
      </c>
      <c r="H24" s="151">
        <f t="shared" si="5"/>
        <v>5</v>
      </c>
      <c r="I24" s="127">
        <f t="shared" si="5"/>
        <v>65</v>
      </c>
      <c r="J24" s="128">
        <f t="shared" si="5"/>
        <v>66</v>
      </c>
      <c r="K24" s="127"/>
      <c r="L24" s="127">
        <f t="shared" si="5"/>
        <v>16</v>
      </c>
      <c r="M24" s="151">
        <f t="shared" si="5"/>
        <v>17</v>
      </c>
      <c r="N24" s="127">
        <f t="shared" si="5"/>
        <v>4</v>
      </c>
      <c r="O24" s="151">
        <f t="shared" si="5"/>
        <v>10</v>
      </c>
      <c r="P24" s="127">
        <f t="shared" si="5"/>
        <v>20</v>
      </c>
      <c r="Q24" s="128">
        <f t="shared" si="5"/>
        <v>27</v>
      </c>
      <c r="R24" s="127"/>
      <c r="S24" s="127">
        <f t="shared" si="5"/>
        <v>74</v>
      </c>
      <c r="T24" s="128">
        <f t="shared" si="5"/>
        <v>78</v>
      </c>
      <c r="U24" s="127">
        <f t="shared" si="5"/>
        <v>11</v>
      </c>
      <c r="V24" s="128">
        <f t="shared" si="5"/>
        <v>15</v>
      </c>
      <c r="W24" s="127">
        <f t="shared" si="5"/>
        <v>85</v>
      </c>
      <c r="X24" s="128">
        <f t="shared" si="5"/>
        <v>93</v>
      </c>
    </row>
    <row r="25" spans="1:24" ht="13.5">
      <c r="A25" s="112"/>
      <c r="B25" s="112" t="s">
        <v>126</v>
      </c>
      <c r="C25" s="112" t="s">
        <v>57</v>
      </c>
      <c r="D25"/>
      <c r="E25" s="129">
        <v>24</v>
      </c>
      <c r="F25" s="130">
        <v>25</v>
      </c>
      <c r="G25" s="129">
        <v>5</v>
      </c>
      <c r="H25" s="130">
        <v>3</v>
      </c>
      <c r="I25" s="134">
        <f t="shared" si="1"/>
        <v>29</v>
      </c>
      <c r="J25" s="135">
        <f t="shared" si="1"/>
        <v>28</v>
      </c>
      <c r="K25" s="136"/>
      <c r="L25" s="137">
        <v>6</v>
      </c>
      <c r="M25" s="138">
        <v>4</v>
      </c>
      <c r="N25" s="129">
        <v>2</v>
      </c>
      <c r="O25" s="130">
        <v>5</v>
      </c>
      <c r="P25" s="134">
        <f t="shared" si="2"/>
        <v>8</v>
      </c>
      <c r="Q25" s="135">
        <f t="shared" si="2"/>
        <v>9</v>
      </c>
      <c r="R25" s="136"/>
      <c r="S25" s="134">
        <f t="shared" si="3"/>
        <v>30</v>
      </c>
      <c r="T25" s="135">
        <f t="shared" si="3"/>
        <v>29</v>
      </c>
      <c r="U25" s="134">
        <f t="shared" si="3"/>
        <v>7</v>
      </c>
      <c r="V25" s="135">
        <f>H25+O25</f>
        <v>8</v>
      </c>
      <c r="W25" s="134">
        <f t="shared" si="4"/>
        <v>37</v>
      </c>
      <c r="X25" s="135">
        <f t="shared" si="4"/>
        <v>37</v>
      </c>
    </row>
    <row r="26" spans="1:24" ht="13.5">
      <c r="A26" s="112"/>
      <c r="B26" s="112"/>
      <c r="C26" s="112" t="s">
        <v>127</v>
      </c>
      <c r="D26"/>
      <c r="E26" s="129">
        <v>22</v>
      </c>
      <c r="F26" s="130">
        <v>21</v>
      </c>
      <c r="G26" s="129">
        <v>0</v>
      </c>
      <c r="H26" s="130">
        <v>0</v>
      </c>
      <c r="I26" s="134">
        <f t="shared" si="1"/>
        <v>22</v>
      </c>
      <c r="J26" s="135">
        <f t="shared" si="1"/>
        <v>21</v>
      </c>
      <c r="K26" s="136"/>
      <c r="L26" s="137">
        <v>1</v>
      </c>
      <c r="M26" s="138">
        <v>3</v>
      </c>
      <c r="N26" s="129">
        <v>0</v>
      </c>
      <c r="O26" s="130">
        <v>0</v>
      </c>
      <c r="P26" s="134">
        <f t="shared" si="2"/>
        <v>1</v>
      </c>
      <c r="Q26" s="135">
        <f t="shared" si="2"/>
        <v>3</v>
      </c>
      <c r="R26" s="136"/>
      <c r="S26" s="134">
        <f t="shared" si="3"/>
        <v>23</v>
      </c>
      <c r="T26" s="135">
        <f t="shared" si="3"/>
        <v>24</v>
      </c>
      <c r="U26" s="134">
        <f t="shared" si="3"/>
        <v>0</v>
      </c>
      <c r="V26" s="135">
        <f t="shared" si="3"/>
        <v>0</v>
      </c>
      <c r="W26" s="134">
        <f t="shared" si="4"/>
        <v>23</v>
      </c>
      <c r="X26" s="135">
        <f t="shared" si="4"/>
        <v>24</v>
      </c>
    </row>
    <row r="27" spans="1:24" ht="13.5">
      <c r="A27" s="112"/>
      <c r="B27" s="112"/>
      <c r="C27" s="112" t="s">
        <v>63</v>
      </c>
      <c r="D27"/>
      <c r="E27" s="129">
        <v>0</v>
      </c>
      <c r="F27" s="130">
        <v>0</v>
      </c>
      <c r="G27" s="129">
        <v>0</v>
      </c>
      <c r="H27" s="130">
        <v>0</v>
      </c>
      <c r="I27" s="134">
        <f t="shared" si="1"/>
        <v>0</v>
      </c>
      <c r="J27" s="135">
        <f t="shared" si="1"/>
        <v>0</v>
      </c>
      <c r="K27" s="136"/>
      <c r="L27" s="137">
        <v>0</v>
      </c>
      <c r="M27" s="138">
        <v>0</v>
      </c>
      <c r="N27" s="129">
        <v>0</v>
      </c>
      <c r="O27" s="130">
        <v>0</v>
      </c>
      <c r="P27" s="134">
        <f t="shared" si="2"/>
        <v>0</v>
      </c>
      <c r="Q27" s="135">
        <f t="shared" si="2"/>
        <v>0</v>
      </c>
      <c r="R27" s="136"/>
      <c r="S27" s="134">
        <f t="shared" si="3"/>
        <v>0</v>
      </c>
      <c r="T27" s="135">
        <f t="shared" si="3"/>
        <v>0</v>
      </c>
      <c r="U27" s="134">
        <f t="shared" si="3"/>
        <v>0</v>
      </c>
      <c r="V27" s="135">
        <f t="shared" si="3"/>
        <v>0</v>
      </c>
      <c r="W27" s="134">
        <f t="shared" si="4"/>
        <v>0</v>
      </c>
      <c r="X27" s="135">
        <f t="shared" si="4"/>
        <v>0</v>
      </c>
    </row>
    <row r="28" spans="1:24" ht="13.5">
      <c r="A28" s="112"/>
      <c r="B28" s="112"/>
      <c r="C28" s="112" t="s">
        <v>64</v>
      </c>
      <c r="D28"/>
      <c r="E28" s="129">
        <v>0</v>
      </c>
      <c r="F28" s="130">
        <v>0</v>
      </c>
      <c r="G28" s="129">
        <v>0</v>
      </c>
      <c r="H28" s="130">
        <v>0</v>
      </c>
      <c r="I28" s="134">
        <f t="shared" si="1"/>
        <v>0</v>
      </c>
      <c r="J28" s="135">
        <f t="shared" si="1"/>
        <v>0</v>
      </c>
      <c r="K28" s="136"/>
      <c r="L28" s="137">
        <v>0</v>
      </c>
      <c r="M28" s="138">
        <v>0</v>
      </c>
      <c r="N28" s="129">
        <v>0</v>
      </c>
      <c r="O28" s="130">
        <v>1</v>
      </c>
      <c r="P28" s="134">
        <f t="shared" si="2"/>
        <v>0</v>
      </c>
      <c r="Q28" s="135">
        <f t="shared" si="2"/>
        <v>1</v>
      </c>
      <c r="R28" s="136"/>
      <c r="S28" s="134">
        <f t="shared" si="3"/>
        <v>0</v>
      </c>
      <c r="T28" s="135">
        <f t="shared" si="3"/>
        <v>0</v>
      </c>
      <c r="U28" s="134">
        <f t="shared" si="3"/>
        <v>0</v>
      </c>
      <c r="V28" s="135">
        <f t="shared" si="3"/>
        <v>1</v>
      </c>
      <c r="W28" s="134">
        <f t="shared" si="4"/>
        <v>0</v>
      </c>
      <c r="X28" s="135">
        <f t="shared" si="4"/>
        <v>1</v>
      </c>
    </row>
    <row r="29" spans="1:24" ht="13.5">
      <c r="A29" s="112"/>
      <c r="B29" s="112"/>
      <c r="C29" s="112" t="s">
        <v>128</v>
      </c>
      <c r="D29"/>
      <c r="E29" s="129">
        <v>1</v>
      </c>
      <c r="F29" s="130">
        <v>2</v>
      </c>
      <c r="G29" s="129">
        <v>1</v>
      </c>
      <c r="H29" s="130">
        <v>0</v>
      </c>
      <c r="I29" s="134">
        <f t="shared" si="1"/>
        <v>2</v>
      </c>
      <c r="J29" s="135">
        <f t="shared" si="1"/>
        <v>2</v>
      </c>
      <c r="K29" s="136"/>
      <c r="L29" s="137">
        <v>2</v>
      </c>
      <c r="M29" s="138">
        <v>2</v>
      </c>
      <c r="N29" s="129">
        <v>0</v>
      </c>
      <c r="O29" s="130">
        <v>0</v>
      </c>
      <c r="P29" s="134">
        <f t="shared" si="2"/>
        <v>2</v>
      </c>
      <c r="Q29" s="135">
        <f t="shared" si="2"/>
        <v>2</v>
      </c>
      <c r="R29" s="136"/>
      <c r="S29" s="134">
        <f t="shared" si="3"/>
        <v>3</v>
      </c>
      <c r="T29" s="135">
        <f t="shared" si="3"/>
        <v>4</v>
      </c>
      <c r="U29" s="134">
        <f t="shared" si="3"/>
        <v>1</v>
      </c>
      <c r="V29" s="135">
        <f t="shared" si="3"/>
        <v>0</v>
      </c>
      <c r="W29" s="134">
        <f t="shared" si="4"/>
        <v>4</v>
      </c>
      <c r="X29" s="135">
        <f t="shared" si="4"/>
        <v>4</v>
      </c>
    </row>
    <row r="30" spans="1:24" ht="14.25" thickBot="1">
      <c r="A30" s="112"/>
      <c r="B30" s="139"/>
      <c r="C30" s="139" t="s">
        <v>61</v>
      </c>
      <c r="D30" s="140"/>
      <c r="E30" s="141">
        <v>11</v>
      </c>
      <c r="F30" s="142">
        <v>13</v>
      </c>
      <c r="G30" s="141">
        <v>1</v>
      </c>
      <c r="H30" s="142">
        <v>2</v>
      </c>
      <c r="I30" s="143">
        <f t="shared" si="1"/>
        <v>12</v>
      </c>
      <c r="J30" s="144">
        <f t="shared" si="1"/>
        <v>15</v>
      </c>
      <c r="K30" s="140"/>
      <c r="L30" s="141">
        <v>7</v>
      </c>
      <c r="M30" s="142">
        <v>8</v>
      </c>
      <c r="N30" s="141">
        <v>2</v>
      </c>
      <c r="O30" s="142">
        <v>4</v>
      </c>
      <c r="P30" s="143">
        <f t="shared" si="2"/>
        <v>9</v>
      </c>
      <c r="Q30" s="144">
        <f t="shared" si="2"/>
        <v>12</v>
      </c>
      <c r="R30" s="140"/>
      <c r="S30" s="143">
        <f t="shared" si="3"/>
        <v>18</v>
      </c>
      <c r="T30" s="144">
        <f t="shared" si="3"/>
        <v>21</v>
      </c>
      <c r="U30" s="143">
        <f t="shared" si="3"/>
        <v>3</v>
      </c>
      <c r="V30" s="144">
        <f t="shared" si="3"/>
        <v>6</v>
      </c>
      <c r="W30" s="143">
        <f t="shared" si="4"/>
        <v>21</v>
      </c>
      <c r="X30" s="144">
        <f t="shared" si="4"/>
        <v>27</v>
      </c>
    </row>
    <row r="31" spans="1:24" ht="13.5">
      <c r="A31" s="112"/>
      <c r="B31" s="112" t="s">
        <v>129</v>
      </c>
      <c r="C31" s="112" t="s">
        <v>51</v>
      </c>
      <c r="D31"/>
      <c r="E31" s="145">
        <v>0</v>
      </c>
      <c r="F31" s="146">
        <v>0</v>
      </c>
      <c r="G31" s="145">
        <v>0</v>
      </c>
      <c r="H31" s="146">
        <v>0</v>
      </c>
      <c r="I31" s="134">
        <f t="shared" si="1"/>
        <v>0</v>
      </c>
      <c r="J31" s="135">
        <f t="shared" si="1"/>
        <v>0</v>
      </c>
      <c r="K31" s="136"/>
      <c r="L31" s="145">
        <v>0</v>
      </c>
      <c r="M31" s="146">
        <v>0</v>
      </c>
      <c r="N31" s="145">
        <v>0</v>
      </c>
      <c r="O31" s="146">
        <v>1</v>
      </c>
      <c r="P31" s="134">
        <f t="shared" si="2"/>
        <v>0</v>
      </c>
      <c r="Q31" s="135">
        <f t="shared" si="2"/>
        <v>1</v>
      </c>
      <c r="R31" s="136"/>
      <c r="S31" s="134">
        <f t="shared" si="3"/>
        <v>0</v>
      </c>
      <c r="T31" s="135">
        <f t="shared" si="3"/>
        <v>0</v>
      </c>
      <c r="U31" s="134">
        <f t="shared" si="3"/>
        <v>0</v>
      </c>
      <c r="V31" s="135">
        <f t="shared" si="3"/>
        <v>1</v>
      </c>
      <c r="W31" s="134">
        <f t="shared" si="4"/>
        <v>0</v>
      </c>
      <c r="X31" s="135">
        <f t="shared" si="4"/>
        <v>1</v>
      </c>
    </row>
    <row r="32" spans="1:24" ht="13.5">
      <c r="A32" s="112"/>
      <c r="B32" s="112"/>
      <c r="C32" s="112" t="s">
        <v>52</v>
      </c>
      <c r="D32"/>
      <c r="E32" s="145">
        <v>0</v>
      </c>
      <c r="F32" s="146">
        <v>0</v>
      </c>
      <c r="G32" s="145">
        <v>0</v>
      </c>
      <c r="H32" s="146">
        <v>0</v>
      </c>
      <c r="I32" s="134">
        <f t="shared" si="1"/>
        <v>0</v>
      </c>
      <c r="J32" s="135">
        <f t="shared" si="1"/>
        <v>0</v>
      </c>
      <c r="K32" s="136"/>
      <c r="L32" s="145">
        <v>0</v>
      </c>
      <c r="M32" s="146">
        <v>0</v>
      </c>
      <c r="N32" s="145">
        <v>0</v>
      </c>
      <c r="O32" s="146">
        <v>0</v>
      </c>
      <c r="P32" s="134">
        <f t="shared" si="2"/>
        <v>0</v>
      </c>
      <c r="Q32" s="135">
        <f t="shared" si="2"/>
        <v>0</v>
      </c>
      <c r="R32" s="136"/>
      <c r="S32" s="134">
        <f t="shared" si="3"/>
        <v>0</v>
      </c>
      <c r="T32" s="135">
        <f t="shared" si="3"/>
        <v>0</v>
      </c>
      <c r="U32" s="134">
        <f t="shared" si="3"/>
        <v>0</v>
      </c>
      <c r="V32" s="135">
        <f t="shared" si="3"/>
        <v>0</v>
      </c>
      <c r="W32" s="134">
        <f t="shared" si="4"/>
        <v>0</v>
      </c>
      <c r="X32" s="135">
        <f t="shared" si="4"/>
        <v>0</v>
      </c>
    </row>
    <row r="33" spans="1:24" ht="13.5">
      <c r="A33" s="112"/>
      <c r="B33" s="112"/>
      <c r="C33" s="112" t="s">
        <v>53</v>
      </c>
      <c r="D33"/>
      <c r="E33" s="129">
        <v>8</v>
      </c>
      <c r="F33" s="130">
        <v>6</v>
      </c>
      <c r="G33" s="129">
        <v>3</v>
      </c>
      <c r="H33" s="130">
        <v>0</v>
      </c>
      <c r="I33" s="134">
        <f t="shared" si="1"/>
        <v>11</v>
      </c>
      <c r="J33" s="135">
        <f t="shared" si="1"/>
        <v>6</v>
      </c>
      <c r="K33" s="136"/>
      <c r="L33" s="137">
        <v>1</v>
      </c>
      <c r="M33" s="138">
        <v>3</v>
      </c>
      <c r="N33" s="129">
        <v>1</v>
      </c>
      <c r="O33" s="130">
        <v>6</v>
      </c>
      <c r="P33" s="134">
        <f t="shared" si="2"/>
        <v>2</v>
      </c>
      <c r="Q33" s="135">
        <f t="shared" si="2"/>
        <v>9</v>
      </c>
      <c r="R33" s="136"/>
      <c r="S33" s="134">
        <f t="shared" si="3"/>
        <v>9</v>
      </c>
      <c r="T33" s="135">
        <f t="shared" si="3"/>
        <v>9</v>
      </c>
      <c r="U33" s="134">
        <f t="shared" si="3"/>
        <v>4</v>
      </c>
      <c r="V33" s="135">
        <f t="shared" si="3"/>
        <v>6</v>
      </c>
      <c r="W33" s="134">
        <f t="shared" si="4"/>
        <v>13</v>
      </c>
      <c r="X33" s="135">
        <f t="shared" si="4"/>
        <v>15</v>
      </c>
    </row>
    <row r="34" spans="1:24" ht="13.5">
      <c r="A34" s="112"/>
      <c r="B34" s="112"/>
      <c r="C34" s="112" t="s">
        <v>54</v>
      </c>
      <c r="D34"/>
      <c r="E34" s="129">
        <v>16</v>
      </c>
      <c r="F34" s="130">
        <v>22</v>
      </c>
      <c r="G34" s="129">
        <v>0</v>
      </c>
      <c r="H34" s="130">
        <v>2</v>
      </c>
      <c r="I34" s="134">
        <f t="shared" si="1"/>
        <v>16</v>
      </c>
      <c r="J34" s="135">
        <f t="shared" si="1"/>
        <v>24</v>
      </c>
      <c r="K34" s="136"/>
      <c r="L34" s="137">
        <v>3</v>
      </c>
      <c r="M34" s="138">
        <v>8</v>
      </c>
      <c r="N34" s="129">
        <v>1</v>
      </c>
      <c r="O34" s="130">
        <v>3</v>
      </c>
      <c r="P34" s="134">
        <f t="shared" si="2"/>
        <v>4</v>
      </c>
      <c r="Q34" s="135">
        <f t="shared" si="2"/>
        <v>11</v>
      </c>
      <c r="R34" s="136"/>
      <c r="S34" s="134">
        <f t="shared" si="3"/>
        <v>19</v>
      </c>
      <c r="T34" s="135">
        <f t="shared" si="3"/>
        <v>30</v>
      </c>
      <c r="U34" s="134">
        <f t="shared" si="3"/>
        <v>1</v>
      </c>
      <c r="V34" s="135">
        <f t="shared" si="3"/>
        <v>5</v>
      </c>
      <c r="W34" s="134">
        <f t="shared" si="4"/>
        <v>20</v>
      </c>
      <c r="X34" s="135">
        <f t="shared" si="4"/>
        <v>35</v>
      </c>
    </row>
    <row r="35" spans="1:24" ht="13.5">
      <c r="A35" s="112"/>
      <c r="B35" s="112"/>
      <c r="C35" s="112" t="s">
        <v>55</v>
      </c>
      <c r="D35"/>
      <c r="E35" s="129">
        <v>18</v>
      </c>
      <c r="F35" s="130">
        <v>13</v>
      </c>
      <c r="G35" s="129">
        <v>2</v>
      </c>
      <c r="H35" s="130">
        <v>1</v>
      </c>
      <c r="I35" s="134">
        <f t="shared" si="1"/>
        <v>20</v>
      </c>
      <c r="J35" s="135">
        <f t="shared" si="1"/>
        <v>14</v>
      </c>
      <c r="K35" s="136"/>
      <c r="L35" s="137">
        <v>10</v>
      </c>
      <c r="M35" s="138">
        <v>2</v>
      </c>
      <c r="N35" s="129">
        <v>1</v>
      </c>
      <c r="O35" s="130">
        <v>0</v>
      </c>
      <c r="P35" s="134">
        <f t="shared" si="2"/>
        <v>11</v>
      </c>
      <c r="Q35" s="135">
        <f t="shared" si="2"/>
        <v>2</v>
      </c>
      <c r="R35" s="136"/>
      <c r="S35" s="134">
        <f t="shared" si="3"/>
        <v>28</v>
      </c>
      <c r="T35" s="135">
        <f t="shared" si="3"/>
        <v>15</v>
      </c>
      <c r="U35" s="134">
        <f t="shared" si="3"/>
        <v>3</v>
      </c>
      <c r="V35" s="135">
        <f t="shared" si="3"/>
        <v>1</v>
      </c>
      <c r="W35" s="134">
        <f t="shared" si="4"/>
        <v>31</v>
      </c>
      <c r="X35" s="135">
        <f t="shared" si="4"/>
        <v>16</v>
      </c>
    </row>
    <row r="36" spans="1:24" ht="13.5">
      <c r="A36" s="112"/>
      <c r="B36" s="112"/>
      <c r="C36" s="112" t="s">
        <v>56</v>
      </c>
      <c r="D36"/>
      <c r="E36" s="129">
        <v>16</v>
      </c>
      <c r="F36" s="130">
        <v>20</v>
      </c>
      <c r="G36" s="129">
        <v>2</v>
      </c>
      <c r="H36" s="130">
        <v>2</v>
      </c>
      <c r="I36" s="134">
        <f t="shared" si="1"/>
        <v>18</v>
      </c>
      <c r="J36" s="135">
        <f t="shared" si="1"/>
        <v>22</v>
      </c>
      <c r="K36" s="136"/>
      <c r="L36" s="137">
        <v>2</v>
      </c>
      <c r="M36" s="138">
        <v>4</v>
      </c>
      <c r="N36" s="129">
        <v>1</v>
      </c>
      <c r="O36" s="130">
        <v>0</v>
      </c>
      <c r="P36" s="134">
        <f t="shared" si="2"/>
        <v>3</v>
      </c>
      <c r="Q36" s="135">
        <f t="shared" si="2"/>
        <v>4</v>
      </c>
      <c r="R36" s="136"/>
      <c r="S36" s="134">
        <f t="shared" si="3"/>
        <v>18</v>
      </c>
      <c r="T36" s="135">
        <f t="shared" si="3"/>
        <v>24</v>
      </c>
      <c r="U36" s="134">
        <f t="shared" si="3"/>
        <v>3</v>
      </c>
      <c r="V36" s="135">
        <f t="shared" si="3"/>
        <v>2</v>
      </c>
      <c r="W36" s="134">
        <f t="shared" si="4"/>
        <v>21</v>
      </c>
      <c r="X36" s="135">
        <f t="shared" si="4"/>
        <v>26</v>
      </c>
    </row>
    <row r="37" spans="1:24" ht="14.25" thickBot="1">
      <c r="A37" s="112"/>
      <c r="B37" s="139"/>
      <c r="C37" s="139" t="s">
        <v>61</v>
      </c>
      <c r="D37" s="140"/>
      <c r="E37" s="141">
        <v>0</v>
      </c>
      <c r="F37" s="142">
        <v>0</v>
      </c>
      <c r="G37" s="141">
        <v>0</v>
      </c>
      <c r="H37" s="142">
        <v>0</v>
      </c>
      <c r="I37" s="143">
        <f t="shared" si="1"/>
        <v>0</v>
      </c>
      <c r="J37" s="144">
        <f t="shared" si="1"/>
        <v>0</v>
      </c>
      <c r="K37" s="140"/>
      <c r="L37" s="141">
        <v>0</v>
      </c>
      <c r="M37" s="142">
        <v>0</v>
      </c>
      <c r="N37" s="141">
        <v>0</v>
      </c>
      <c r="O37" s="142">
        <v>0</v>
      </c>
      <c r="P37" s="143">
        <f t="shared" si="2"/>
        <v>0</v>
      </c>
      <c r="Q37" s="144">
        <f t="shared" si="2"/>
        <v>0</v>
      </c>
      <c r="R37" s="140"/>
      <c r="S37" s="143">
        <f t="shared" si="3"/>
        <v>0</v>
      </c>
      <c r="T37" s="144">
        <f t="shared" si="3"/>
        <v>0</v>
      </c>
      <c r="U37" s="143">
        <f t="shared" si="3"/>
        <v>0</v>
      </c>
      <c r="V37" s="144">
        <f t="shared" si="3"/>
        <v>0</v>
      </c>
      <c r="W37" s="143">
        <f t="shared" si="4"/>
        <v>0</v>
      </c>
      <c r="X37" s="144">
        <f t="shared" si="4"/>
        <v>0</v>
      </c>
    </row>
    <row r="38" spans="1:24" ht="13.5">
      <c r="A38" s="112"/>
      <c r="B38" s="112" t="s">
        <v>130</v>
      </c>
      <c r="C38" s="112" t="s">
        <v>59</v>
      </c>
      <c r="D38"/>
      <c r="E38" s="145">
        <v>47</v>
      </c>
      <c r="F38" s="146">
        <v>43</v>
      </c>
      <c r="G38" s="145">
        <v>3</v>
      </c>
      <c r="H38" s="146">
        <v>4</v>
      </c>
      <c r="I38" s="134">
        <f t="shared" si="1"/>
        <v>50</v>
      </c>
      <c r="J38" s="135">
        <f t="shared" si="1"/>
        <v>47</v>
      </c>
      <c r="K38" s="136"/>
      <c r="L38" s="145">
        <v>1</v>
      </c>
      <c r="M38" s="146">
        <v>4</v>
      </c>
      <c r="N38" s="145">
        <v>0</v>
      </c>
      <c r="O38" s="146">
        <v>3</v>
      </c>
      <c r="P38" s="134">
        <f t="shared" si="2"/>
        <v>1</v>
      </c>
      <c r="Q38" s="135">
        <f t="shared" si="2"/>
        <v>7</v>
      </c>
      <c r="R38" s="136"/>
      <c r="S38" s="134">
        <f t="shared" si="3"/>
        <v>48</v>
      </c>
      <c r="T38" s="135">
        <f t="shared" si="3"/>
        <v>47</v>
      </c>
      <c r="U38" s="134">
        <f t="shared" si="3"/>
        <v>3</v>
      </c>
      <c r="V38" s="135">
        <f t="shared" si="3"/>
        <v>7</v>
      </c>
      <c r="W38" s="134">
        <f t="shared" si="4"/>
        <v>51</v>
      </c>
      <c r="X38" s="135">
        <f t="shared" si="4"/>
        <v>54</v>
      </c>
    </row>
    <row r="39" spans="1:24" ht="13.5">
      <c r="A39" s="112"/>
      <c r="B39" s="112"/>
      <c r="C39" s="112" t="s">
        <v>60</v>
      </c>
      <c r="D39"/>
      <c r="E39" s="145">
        <v>3</v>
      </c>
      <c r="F39" s="146">
        <v>10</v>
      </c>
      <c r="G39" s="145">
        <v>2</v>
      </c>
      <c r="H39" s="146">
        <v>1</v>
      </c>
      <c r="I39" s="134">
        <f t="shared" si="1"/>
        <v>5</v>
      </c>
      <c r="J39" s="135">
        <f t="shared" si="1"/>
        <v>11</v>
      </c>
      <c r="K39" s="136"/>
      <c r="L39" s="145">
        <v>8</v>
      </c>
      <c r="M39" s="146">
        <v>5</v>
      </c>
      <c r="N39" s="145">
        <v>2</v>
      </c>
      <c r="O39" s="146">
        <v>4</v>
      </c>
      <c r="P39" s="134">
        <f t="shared" si="2"/>
        <v>10</v>
      </c>
      <c r="Q39" s="135">
        <f t="shared" si="2"/>
        <v>9</v>
      </c>
      <c r="R39" s="136"/>
      <c r="S39" s="134">
        <f t="shared" si="3"/>
        <v>11</v>
      </c>
      <c r="T39" s="135">
        <f t="shared" si="3"/>
        <v>15</v>
      </c>
      <c r="U39" s="134">
        <f t="shared" si="3"/>
        <v>4</v>
      </c>
      <c r="V39" s="135">
        <f t="shared" si="3"/>
        <v>5</v>
      </c>
      <c r="W39" s="134">
        <f t="shared" si="4"/>
        <v>15</v>
      </c>
      <c r="X39" s="135">
        <f t="shared" si="4"/>
        <v>20</v>
      </c>
    </row>
    <row r="40" spans="1:24" ht="14.25" thickBot="1">
      <c r="A40" s="147"/>
      <c r="B40" s="147"/>
      <c r="C40" s="147" t="s">
        <v>61</v>
      </c>
      <c r="D40" s="148"/>
      <c r="E40" s="149">
        <v>8</v>
      </c>
      <c r="F40" s="150">
        <v>8</v>
      </c>
      <c r="G40" s="149">
        <v>2</v>
      </c>
      <c r="H40" s="150">
        <v>0</v>
      </c>
      <c r="I40" s="152">
        <f t="shared" si="1"/>
        <v>10</v>
      </c>
      <c r="J40" s="153">
        <f t="shared" si="1"/>
        <v>8</v>
      </c>
      <c r="K40" s="148"/>
      <c r="L40" s="149">
        <v>7</v>
      </c>
      <c r="M40" s="150">
        <v>8</v>
      </c>
      <c r="N40" s="149">
        <v>2</v>
      </c>
      <c r="O40" s="150">
        <v>3</v>
      </c>
      <c r="P40" s="152">
        <f t="shared" si="2"/>
        <v>9</v>
      </c>
      <c r="Q40" s="153">
        <f t="shared" si="2"/>
        <v>11</v>
      </c>
      <c r="R40" s="148"/>
      <c r="S40" s="152">
        <f t="shared" si="3"/>
        <v>15</v>
      </c>
      <c r="T40" s="153">
        <f t="shared" si="3"/>
        <v>16</v>
      </c>
      <c r="U40" s="152">
        <f t="shared" si="3"/>
        <v>4</v>
      </c>
      <c r="V40" s="153">
        <f t="shared" si="3"/>
        <v>3</v>
      </c>
      <c r="W40" s="152">
        <f t="shared" si="4"/>
        <v>19</v>
      </c>
      <c r="X40" s="153">
        <f t="shared" si="4"/>
        <v>19</v>
      </c>
    </row>
    <row r="41" spans="1:24" ht="14.25" thickTop="1">
      <c r="A41" s="112" t="s">
        <v>132</v>
      </c>
      <c r="B41" s="112"/>
      <c r="C41" s="112"/>
      <c r="D41"/>
      <c r="E41" s="112"/>
      <c r="F41"/>
      <c r="G41" s="112"/>
      <c r="H41" s="136"/>
      <c r="I41" s="111"/>
      <c r="J41" s="136"/>
      <c r="K41" s="136"/>
      <c r="L41" s="111"/>
      <c r="M41"/>
      <c r="N41" s="112"/>
      <c r="O41"/>
      <c r="P41" s="111"/>
      <c r="Q41" s="136"/>
      <c r="R41" s="136"/>
      <c r="S41" s="111"/>
      <c r="T41" s="136"/>
      <c r="U41" s="111"/>
      <c r="V41" s="136"/>
      <c r="W41" s="111"/>
      <c r="X41" s="136"/>
    </row>
    <row r="42" spans="1:24" ht="13.5">
      <c r="A42" s="112" t="s">
        <v>133</v>
      </c>
      <c r="B42" s="112"/>
      <c r="C42" s="112"/>
      <c r="D42"/>
      <c r="E42" s="112"/>
      <c r="F42"/>
      <c r="G42" s="112"/>
      <c r="H42"/>
      <c r="I42" s="112"/>
      <c r="J42"/>
      <c r="K42"/>
      <c r="L42" s="112"/>
      <c r="M42"/>
      <c r="N42" s="112"/>
      <c r="O42"/>
      <c r="P42" s="112"/>
      <c r="Q42"/>
      <c r="R42" s="136"/>
      <c r="S42" s="111"/>
      <c r="T42" s="136"/>
      <c r="U42" s="111"/>
      <c r="V42" s="136"/>
      <c r="W42" s="111"/>
      <c r="X42" s="136"/>
    </row>
  </sheetData>
  <sheetProtection/>
  <printOptions horizontalCentered="1"/>
  <pageMargins left="0.3937007874015748" right="0.3937007874015748" top="0.3937007874015748" bottom="0.3937007874015748" header="0.5118110236220472" footer="0.5118110236220472"/>
  <pageSetup horizontalDpi="200" verticalDpi="200" orientation="landscape" paperSize="9" scale="90" r:id="rId1"/>
</worksheet>
</file>

<file path=xl/worksheets/sheet5.xml><?xml version="1.0" encoding="utf-8"?>
<worksheet xmlns="http://schemas.openxmlformats.org/spreadsheetml/2006/main" xmlns:r="http://schemas.openxmlformats.org/officeDocument/2006/relationships">
  <dimension ref="A1:Z28"/>
  <sheetViews>
    <sheetView zoomScalePageLayoutView="0" workbookViewId="0" topLeftCell="A1">
      <selection activeCell="A1" sqref="A1"/>
    </sheetView>
  </sheetViews>
  <sheetFormatPr defaultColWidth="8.796875" defaultRowHeight="14.25"/>
  <cols>
    <col min="1" max="1" width="10.5" style="268" customWidth="1"/>
    <col min="2" max="2" width="17.59765625" style="268" customWidth="1"/>
    <col min="3" max="3" width="1.8984375" style="268" customWidth="1"/>
    <col min="4" max="6" width="6.59765625" style="268" customWidth="1"/>
    <col min="7" max="7" width="1.8984375" style="268" customWidth="1"/>
    <col min="8" max="10" width="6.59765625" style="268" customWidth="1"/>
    <col min="11" max="11" width="1.8984375" style="268" customWidth="1"/>
    <col min="12" max="14" width="6.59765625" style="268" customWidth="1"/>
    <col min="15" max="15" width="1.8984375" style="268" customWidth="1"/>
    <col min="16" max="18" width="6.59765625" style="268" customWidth="1"/>
    <col min="19" max="16384" width="9" style="268" customWidth="1"/>
  </cols>
  <sheetData>
    <row r="1" spans="1:15" ht="14.25" thickBot="1">
      <c r="A1" s="267" t="s">
        <v>231</v>
      </c>
      <c r="B1" s="267"/>
      <c r="C1" s="267"/>
      <c r="D1" s="267"/>
      <c r="E1" s="267"/>
      <c r="F1" s="267"/>
      <c r="G1" s="267"/>
      <c r="H1" s="267"/>
      <c r="I1" s="267"/>
      <c r="J1" s="267"/>
      <c r="K1" s="267"/>
      <c r="L1" s="267"/>
      <c r="M1" s="267"/>
      <c r="N1" s="267"/>
      <c r="O1" s="267"/>
    </row>
    <row r="2" spans="1:15" ht="14.25" thickTop="1">
      <c r="A2" s="269" t="s">
        <v>115</v>
      </c>
      <c r="B2" s="269" t="s">
        <v>126</v>
      </c>
      <c r="C2" s="269"/>
      <c r="D2" s="270" t="s">
        <v>116</v>
      </c>
      <c r="E2" s="270"/>
      <c r="F2" s="270"/>
      <c r="G2" s="269"/>
      <c r="H2" s="270" t="s">
        <v>117</v>
      </c>
      <c r="I2" s="270"/>
      <c r="J2" s="270"/>
      <c r="K2" s="269"/>
      <c r="L2" s="270" t="s">
        <v>118</v>
      </c>
      <c r="M2" s="270"/>
      <c r="N2" s="270"/>
      <c r="O2" s="271"/>
    </row>
    <row r="3" spans="1:17" s="273" customFormat="1" ht="14.25" thickBot="1">
      <c r="A3" s="272"/>
      <c r="B3" s="272"/>
      <c r="C3" s="272"/>
      <c r="D3" s="272" t="s">
        <v>119</v>
      </c>
      <c r="E3" s="272" t="s">
        <v>120</v>
      </c>
      <c r="F3" s="272" t="s">
        <v>62</v>
      </c>
      <c r="G3" s="272"/>
      <c r="H3" s="272" t="s">
        <v>119</v>
      </c>
      <c r="I3" s="272" t="s">
        <v>120</v>
      </c>
      <c r="J3" s="272" t="s">
        <v>62</v>
      </c>
      <c r="K3" s="272"/>
      <c r="L3" s="272" t="s">
        <v>119</v>
      </c>
      <c r="M3" s="272" t="s">
        <v>120</v>
      </c>
      <c r="N3" s="272" t="s">
        <v>62</v>
      </c>
      <c r="O3" s="271"/>
      <c r="Q3" s="273" t="s">
        <v>229</v>
      </c>
    </row>
    <row r="4" spans="1:26" ht="15.75" customHeight="1" thickTop="1">
      <c r="A4" s="273" t="s">
        <v>125</v>
      </c>
      <c r="B4" s="268" t="s">
        <v>57</v>
      </c>
      <c r="D4" s="274">
        <f>'[1]②前回との比較'!E8+'①感染経路別、年齢・国籍別'!T4</f>
        <v>849</v>
      </c>
      <c r="E4" s="274">
        <f>'[1]②前回との比較'!G8+'①感染経路別、年齢・国籍別'!U4</f>
        <v>308</v>
      </c>
      <c r="F4" s="275">
        <f aca="true" t="shared" si="0" ref="F4:F9">SUM(D4:E4)</f>
        <v>1157</v>
      </c>
      <c r="G4" s="275"/>
      <c r="H4" s="274">
        <f>'[1]②前回との比較'!L8+'①感染経路別、年齢・国籍別'!X4</f>
        <v>184</v>
      </c>
      <c r="I4" s="274">
        <f>'[1]②前回との比較'!N8+'①感染経路別、年齢・国籍別'!Y4</f>
        <v>583</v>
      </c>
      <c r="J4" s="275">
        <f aca="true" t="shared" si="1" ref="J4:J9">SUM(H4:I4)</f>
        <v>767</v>
      </c>
      <c r="K4" s="275"/>
      <c r="L4" s="275">
        <f aca="true" t="shared" si="2" ref="L4:M9">D4+H4</f>
        <v>1033</v>
      </c>
      <c r="M4" s="275">
        <f t="shared" si="2"/>
        <v>891</v>
      </c>
      <c r="N4" s="275">
        <f aca="true" t="shared" si="3" ref="N4:N16">SUM(L4:M4)</f>
        <v>1924</v>
      </c>
      <c r="O4" s="275"/>
      <c r="Q4" s="273" t="s">
        <v>125</v>
      </c>
      <c r="R4" s="268" t="s">
        <v>57</v>
      </c>
      <c r="T4" s="276">
        <v>812</v>
      </c>
      <c r="U4" s="276">
        <v>297</v>
      </c>
      <c r="V4" s="275">
        <v>1109</v>
      </c>
      <c r="W4" s="275"/>
      <c r="X4" s="276">
        <v>178</v>
      </c>
      <c r="Y4" s="276">
        <v>577</v>
      </c>
      <c r="Z4" s="275">
        <v>755</v>
      </c>
    </row>
    <row r="5" spans="2:26" ht="15.75" customHeight="1">
      <c r="B5" s="268" t="s">
        <v>137</v>
      </c>
      <c r="D5" s="274">
        <f>'[1]②前回との比較'!E9+'①感染経路別、年齢・国籍別'!T5</f>
        <v>1233</v>
      </c>
      <c r="E5" s="274">
        <f>'[1]②前回との比較'!G9+'①感染経路別、年齢・国籍別'!U5</f>
        <v>1</v>
      </c>
      <c r="F5" s="275">
        <f t="shared" si="0"/>
        <v>1234</v>
      </c>
      <c r="H5" s="274">
        <f>'[1]②前回との比較'!L9+'①感染経路別、年齢・国籍別'!X5</f>
        <v>122</v>
      </c>
      <c r="I5" s="274">
        <f>'[1]②前回との比較'!N9+'①感染経路別、年齢・国籍別'!Y5</f>
        <v>0</v>
      </c>
      <c r="J5" s="275">
        <f t="shared" si="1"/>
        <v>122</v>
      </c>
      <c r="L5" s="275">
        <f t="shared" si="2"/>
        <v>1355</v>
      </c>
      <c r="M5" s="275">
        <f t="shared" si="2"/>
        <v>1</v>
      </c>
      <c r="N5" s="275">
        <f t="shared" si="3"/>
        <v>1356</v>
      </c>
      <c r="R5" s="268" t="s">
        <v>127</v>
      </c>
      <c r="T5" s="277">
        <v>1160</v>
      </c>
      <c r="U5" s="277">
        <v>0</v>
      </c>
      <c r="V5" s="275">
        <v>1160</v>
      </c>
      <c r="X5" s="277">
        <v>119</v>
      </c>
      <c r="Y5" s="277">
        <v>0</v>
      </c>
      <c r="Z5" s="275">
        <v>119</v>
      </c>
    </row>
    <row r="6" spans="2:26" ht="15.75" customHeight="1">
      <c r="B6" s="268" t="s">
        <v>63</v>
      </c>
      <c r="D6" s="274">
        <f>'[1]②前回との比較'!E10+'①感染経路別、年齢・国籍別'!T6</f>
        <v>9</v>
      </c>
      <c r="E6" s="274">
        <f>'[1]②前回との比較'!G10+'①感染経路別、年齢・国籍別'!U6</f>
        <v>0</v>
      </c>
      <c r="F6" s="275">
        <f t="shared" si="0"/>
        <v>9</v>
      </c>
      <c r="H6" s="274">
        <f>'[1]②前回との比較'!L10+'①感染経路別、年齢・国籍別'!X6</f>
        <v>15</v>
      </c>
      <c r="I6" s="274">
        <f>'[1]②前回との比較'!N10+'①感染経路別、年齢・国籍別'!Y6</f>
        <v>1</v>
      </c>
      <c r="J6" s="275">
        <f t="shared" si="1"/>
        <v>16</v>
      </c>
      <c r="L6" s="275">
        <f t="shared" si="2"/>
        <v>24</v>
      </c>
      <c r="M6" s="275">
        <f t="shared" si="2"/>
        <v>1</v>
      </c>
      <c r="N6" s="275">
        <f t="shared" si="3"/>
        <v>25</v>
      </c>
      <c r="R6" s="268" t="s">
        <v>63</v>
      </c>
      <c r="T6" s="277">
        <v>8</v>
      </c>
      <c r="U6" s="277">
        <v>0</v>
      </c>
      <c r="V6" s="275">
        <v>8</v>
      </c>
      <c r="X6" s="277">
        <v>15</v>
      </c>
      <c r="Y6" s="277">
        <v>1</v>
      </c>
      <c r="Z6" s="275">
        <v>16</v>
      </c>
    </row>
    <row r="7" spans="2:26" ht="15.75" customHeight="1">
      <c r="B7" s="268" t="s">
        <v>64</v>
      </c>
      <c r="D7" s="274">
        <f>'[1]②前回との比較'!E11+'①感染経路別、年齢・国籍別'!T7</f>
        <v>10</v>
      </c>
      <c r="E7" s="274">
        <f>'[1]②前回との比較'!G11+'①感染経路別、年齢・国籍別'!U7</f>
        <v>7</v>
      </c>
      <c r="F7" s="275">
        <f t="shared" si="0"/>
        <v>17</v>
      </c>
      <c r="H7" s="274">
        <f>'[1]②前回との比較'!L11+'①感染経路別、年齢・国籍別'!X7</f>
        <v>2</v>
      </c>
      <c r="I7" s="274">
        <f>'[1]②前回との比較'!N11+'①感染経路別、年齢・国籍別'!Y7</f>
        <v>6</v>
      </c>
      <c r="J7" s="275">
        <f t="shared" si="1"/>
        <v>8</v>
      </c>
      <c r="L7" s="275">
        <f t="shared" si="2"/>
        <v>12</v>
      </c>
      <c r="M7" s="275">
        <f t="shared" si="2"/>
        <v>13</v>
      </c>
      <c r="N7" s="275">
        <f t="shared" si="3"/>
        <v>25</v>
      </c>
      <c r="R7" s="268" t="s">
        <v>64</v>
      </c>
      <c r="T7" s="277">
        <v>10</v>
      </c>
      <c r="U7" s="277">
        <v>7</v>
      </c>
      <c r="V7" s="275">
        <v>17</v>
      </c>
      <c r="X7" s="277">
        <v>2</v>
      </c>
      <c r="Y7" s="277">
        <v>6</v>
      </c>
      <c r="Z7" s="275">
        <v>8</v>
      </c>
    </row>
    <row r="8" spans="2:26" ht="15.75" customHeight="1">
      <c r="B8" s="268" t="s">
        <v>138</v>
      </c>
      <c r="D8" s="274">
        <f>'[1]②前回との比較'!E12+'①感染経路別、年齢・国籍別'!T8</f>
        <v>36</v>
      </c>
      <c r="E8" s="274">
        <f>'[1]②前回との比較'!G12+'①感染経路別、年齢・国籍別'!U8</f>
        <v>22</v>
      </c>
      <c r="F8" s="275">
        <f t="shared" si="0"/>
        <v>58</v>
      </c>
      <c r="H8" s="274">
        <f>'[1]②前回との比較'!L12+'①感染経路別、年齢・国籍別'!X8</f>
        <v>13</v>
      </c>
      <c r="I8" s="274">
        <f>'[1]②前回との比較'!N12+'①感染経路別、年齢・国籍別'!Y8</f>
        <v>10</v>
      </c>
      <c r="J8" s="275">
        <f t="shared" si="1"/>
        <v>23</v>
      </c>
      <c r="L8" s="275">
        <f t="shared" si="2"/>
        <v>49</v>
      </c>
      <c r="M8" s="275">
        <f t="shared" si="2"/>
        <v>32</v>
      </c>
      <c r="N8" s="275">
        <f t="shared" si="3"/>
        <v>81</v>
      </c>
      <c r="R8" s="268" t="s">
        <v>128</v>
      </c>
      <c r="T8" s="277">
        <v>33</v>
      </c>
      <c r="U8" s="277">
        <v>22</v>
      </c>
      <c r="V8" s="275">
        <v>55</v>
      </c>
      <c r="X8" s="277">
        <v>13</v>
      </c>
      <c r="Y8" s="277">
        <v>10</v>
      </c>
      <c r="Z8" s="275">
        <v>23</v>
      </c>
    </row>
    <row r="9" spans="2:26" ht="15.75" customHeight="1" thickBot="1">
      <c r="B9" s="278" t="s">
        <v>61</v>
      </c>
      <c r="C9" s="278"/>
      <c r="D9" s="279">
        <f>'[1]②前回との比較'!E13+'①感染経路別、年齢・国籍別'!T9</f>
        <v>253</v>
      </c>
      <c r="E9" s="279">
        <f>'[1]②前回との比較'!G13+'①感染経路別、年齢・国籍別'!U9</f>
        <v>36</v>
      </c>
      <c r="F9" s="280">
        <f t="shared" si="0"/>
        <v>289</v>
      </c>
      <c r="G9" s="278"/>
      <c r="H9" s="279">
        <f>'[1]②前回との比較'!L13+'①感染経路別、年齢・国籍別'!X9</f>
        <v>202</v>
      </c>
      <c r="I9" s="279">
        <f>'[1]②前回との比較'!N13+'①感染経路別、年齢・国籍別'!Y9</f>
        <v>438</v>
      </c>
      <c r="J9" s="280">
        <f t="shared" si="1"/>
        <v>640</v>
      </c>
      <c r="K9" s="278"/>
      <c r="L9" s="280">
        <f t="shared" si="2"/>
        <v>455</v>
      </c>
      <c r="M9" s="280">
        <f t="shared" si="2"/>
        <v>474</v>
      </c>
      <c r="N9" s="280">
        <f t="shared" si="3"/>
        <v>929</v>
      </c>
      <c r="O9" s="267"/>
      <c r="R9" s="278" t="s">
        <v>61</v>
      </c>
      <c r="S9" s="278"/>
      <c r="T9" s="281">
        <v>244</v>
      </c>
      <c r="U9" s="281">
        <v>30</v>
      </c>
      <c r="V9" s="280">
        <v>274</v>
      </c>
      <c r="W9" s="278"/>
      <c r="X9" s="281">
        <v>198</v>
      </c>
      <c r="Y9" s="281">
        <v>436</v>
      </c>
      <c r="Z9" s="280">
        <v>634</v>
      </c>
    </row>
    <row r="10" spans="1:26" ht="15.75" customHeight="1" thickBot="1">
      <c r="A10" s="282"/>
      <c r="B10" s="282" t="s">
        <v>135</v>
      </c>
      <c r="C10" s="282"/>
      <c r="D10" s="283">
        <f>SUM(D4:D9)</f>
        <v>2390</v>
      </c>
      <c r="E10" s="283">
        <f>SUM(E4:E9)</f>
        <v>374</v>
      </c>
      <c r="F10" s="283">
        <f>SUM(F4:F9)</f>
        <v>2764</v>
      </c>
      <c r="G10" s="283"/>
      <c r="H10" s="283">
        <f>SUM(H4:H9)</f>
        <v>538</v>
      </c>
      <c r="I10" s="283">
        <f>SUM(I4:I9)</f>
        <v>1038</v>
      </c>
      <c r="J10" s="283">
        <f>SUM(J4:J9)</f>
        <v>1576</v>
      </c>
      <c r="K10" s="283"/>
      <c r="L10" s="283">
        <f>SUM(L4:L9)</f>
        <v>2928</v>
      </c>
      <c r="M10" s="283">
        <f>SUM(M4:M9)</f>
        <v>1412</v>
      </c>
      <c r="N10" s="283">
        <f t="shared" si="3"/>
        <v>4340</v>
      </c>
      <c r="O10" s="284"/>
      <c r="V10" s="268">
        <f>SUM(V4:V9)</f>
        <v>2623</v>
      </c>
      <c r="Z10" s="268">
        <f>SUM(Z4:Z9)</f>
        <v>1555</v>
      </c>
    </row>
    <row r="11" spans="1:26" ht="15.75" customHeight="1" thickTop="1">
      <c r="A11" s="273" t="s">
        <v>131</v>
      </c>
      <c r="B11" s="268" t="s">
        <v>57</v>
      </c>
      <c r="D11" s="274">
        <f>'[1]②前回との比較'!E25+'①感染経路別、年齢・国籍別'!T11</f>
        <v>678</v>
      </c>
      <c r="E11" s="274">
        <f>'[1]②前回との比較'!G25+'①感染経路別、年齢・国籍別'!U11</f>
        <v>77</v>
      </c>
      <c r="F11" s="275">
        <f aca="true" t="shared" si="4" ref="F11:F16">SUM(D11:E11)</f>
        <v>755</v>
      </c>
      <c r="G11" s="275"/>
      <c r="H11" s="274">
        <f>'[1]②前回との比較'!L25+'①感染経路別、年齢・国籍別'!X11</f>
        <v>138</v>
      </c>
      <c r="I11" s="274">
        <f>'[1]②前回との比較'!N25+'①感染経路別、年齢・国籍別'!Y11</f>
        <v>96</v>
      </c>
      <c r="J11" s="275">
        <f aca="true" t="shared" si="5" ref="J11:J16">SUM(H11:I11)</f>
        <v>234</v>
      </c>
      <c r="K11" s="275"/>
      <c r="L11" s="275">
        <f aca="true" t="shared" si="6" ref="L11:M16">D11+H11</f>
        <v>816</v>
      </c>
      <c r="M11" s="275">
        <f t="shared" si="6"/>
        <v>173</v>
      </c>
      <c r="N11" s="275">
        <f t="shared" si="3"/>
        <v>989</v>
      </c>
      <c r="O11" s="275"/>
      <c r="Q11" s="273" t="s">
        <v>131</v>
      </c>
      <c r="R11" s="268" t="s">
        <v>57</v>
      </c>
      <c r="T11" s="276">
        <v>654</v>
      </c>
      <c r="U11" s="276">
        <v>72</v>
      </c>
      <c r="V11" s="275">
        <v>726</v>
      </c>
      <c r="W11" s="275"/>
      <c r="X11" s="276">
        <v>132</v>
      </c>
      <c r="Y11" s="276">
        <v>94</v>
      </c>
      <c r="Z11" s="275">
        <v>226</v>
      </c>
    </row>
    <row r="12" spans="2:26" ht="15.75" customHeight="1">
      <c r="B12" s="268" t="s">
        <v>137</v>
      </c>
      <c r="D12" s="274">
        <f>'[1]②前回との比較'!E26+'①感染経路別、年齢・国籍別'!T12</f>
        <v>450</v>
      </c>
      <c r="E12" s="274">
        <f>'[1]②前回との比較'!G26+'①感染経路別、年齢・国籍別'!U12</f>
        <v>0</v>
      </c>
      <c r="F12" s="275">
        <f t="shared" si="4"/>
        <v>450</v>
      </c>
      <c r="H12" s="274">
        <f>'[1]②前回との比較'!L26+'①感染経路別、年齢・国籍別'!X12</f>
        <v>53</v>
      </c>
      <c r="I12" s="274">
        <f>'[1]②前回との比較'!N26+'①感染経路別、年齢・国籍別'!Y12</f>
        <v>0</v>
      </c>
      <c r="J12" s="275">
        <f t="shared" si="5"/>
        <v>53</v>
      </c>
      <c r="L12" s="275">
        <f t="shared" si="6"/>
        <v>503</v>
      </c>
      <c r="M12" s="275">
        <f t="shared" si="6"/>
        <v>0</v>
      </c>
      <c r="N12" s="275">
        <f t="shared" si="3"/>
        <v>503</v>
      </c>
      <c r="R12" s="268" t="s">
        <v>127</v>
      </c>
      <c r="T12" s="277">
        <v>428</v>
      </c>
      <c r="U12" s="277">
        <v>0</v>
      </c>
      <c r="V12" s="275">
        <v>428</v>
      </c>
      <c r="X12" s="277">
        <v>52</v>
      </c>
      <c r="Y12" s="277">
        <v>0</v>
      </c>
      <c r="Z12" s="275">
        <v>52</v>
      </c>
    </row>
    <row r="13" spans="2:26" ht="15.75" customHeight="1">
      <c r="B13" s="268" t="s">
        <v>63</v>
      </c>
      <c r="D13" s="274">
        <f>'[1]②前回との比較'!E27+'①感染経路別、年齢・国籍別'!T13</f>
        <v>5</v>
      </c>
      <c r="E13" s="274">
        <f>'[1]②前回との比較'!G27+'①感染経路別、年齢・国籍別'!U13</f>
        <v>0</v>
      </c>
      <c r="F13" s="275">
        <f t="shared" si="4"/>
        <v>5</v>
      </c>
      <c r="H13" s="274">
        <f>'[1]②前回との比較'!L27+'①感染経路別、年齢・国籍別'!X13</f>
        <v>10</v>
      </c>
      <c r="I13" s="274">
        <f>'[1]②前回との比較'!N27+'①感染経路別、年齢・国籍別'!Y13</f>
        <v>0</v>
      </c>
      <c r="J13" s="275">
        <f t="shared" si="5"/>
        <v>10</v>
      </c>
      <c r="L13" s="275">
        <f t="shared" si="6"/>
        <v>15</v>
      </c>
      <c r="M13" s="275">
        <f t="shared" si="6"/>
        <v>0</v>
      </c>
      <c r="N13" s="275">
        <f t="shared" si="3"/>
        <v>15</v>
      </c>
      <c r="R13" s="268" t="s">
        <v>63</v>
      </c>
      <c r="T13" s="277">
        <v>5</v>
      </c>
      <c r="U13" s="277">
        <v>0</v>
      </c>
      <c r="V13" s="275">
        <v>5</v>
      </c>
      <c r="X13" s="277">
        <v>10</v>
      </c>
      <c r="Y13" s="277">
        <v>0</v>
      </c>
      <c r="Z13" s="275">
        <v>10</v>
      </c>
    </row>
    <row r="14" spans="2:26" ht="15.75" customHeight="1">
      <c r="B14" s="268" t="s">
        <v>64</v>
      </c>
      <c r="D14" s="274">
        <f>'[1]②前回との比較'!E28+'①感染経路別、年齢・国籍別'!T14</f>
        <v>8</v>
      </c>
      <c r="E14" s="274">
        <f>'[1]②前回との比較'!G28+'①感染経路別、年齢・国籍別'!U14</f>
        <v>3</v>
      </c>
      <c r="F14" s="275">
        <f t="shared" si="4"/>
        <v>11</v>
      </c>
      <c r="H14" s="274">
        <f>'[1]②前回との比較'!L28+'①感染経路別、年齢・国籍別'!X14</f>
        <v>1</v>
      </c>
      <c r="I14" s="274">
        <f>'[1]②前回との比較'!N28+'①感染経路別、年齢・国籍別'!Y14</f>
        <v>3</v>
      </c>
      <c r="J14" s="275">
        <f t="shared" si="5"/>
        <v>4</v>
      </c>
      <c r="L14" s="275">
        <f t="shared" si="6"/>
        <v>9</v>
      </c>
      <c r="M14" s="275">
        <f t="shared" si="6"/>
        <v>6</v>
      </c>
      <c r="N14" s="275">
        <f t="shared" si="3"/>
        <v>15</v>
      </c>
      <c r="R14" s="268" t="s">
        <v>64</v>
      </c>
      <c r="T14" s="277">
        <v>8</v>
      </c>
      <c r="U14" s="277">
        <v>3</v>
      </c>
      <c r="V14" s="275">
        <v>11</v>
      </c>
      <c r="X14" s="277">
        <v>1</v>
      </c>
      <c r="Y14" s="277">
        <v>3</v>
      </c>
      <c r="Z14" s="275">
        <v>4</v>
      </c>
    </row>
    <row r="15" spans="2:26" ht="15.75" customHeight="1">
      <c r="B15" s="268" t="s">
        <v>138</v>
      </c>
      <c r="D15" s="274">
        <f>'[1]②前回との比較'!E29+'①感染経路別、年齢・国籍別'!T15</f>
        <v>24</v>
      </c>
      <c r="E15" s="274">
        <f>'[1]②前回との比較'!G29+'①感染経路別、年齢・国籍別'!U15</f>
        <v>10</v>
      </c>
      <c r="F15" s="275">
        <f t="shared" si="4"/>
        <v>34</v>
      </c>
      <c r="H15" s="274">
        <f>'[1]②前回との比較'!L29+'①感染経路別、年齢・国籍別'!X15</f>
        <v>12</v>
      </c>
      <c r="I15" s="274">
        <f>'[1]②前回との比較'!N29+'①感染経路別、年齢・国籍別'!Y15</f>
        <v>7</v>
      </c>
      <c r="J15" s="275">
        <f t="shared" si="5"/>
        <v>19</v>
      </c>
      <c r="L15" s="275">
        <f t="shared" si="6"/>
        <v>36</v>
      </c>
      <c r="M15" s="275">
        <f t="shared" si="6"/>
        <v>17</v>
      </c>
      <c r="N15" s="275">
        <f t="shared" si="3"/>
        <v>53</v>
      </c>
      <c r="R15" s="268" t="s">
        <v>128</v>
      </c>
      <c r="T15" s="277">
        <v>23</v>
      </c>
      <c r="U15" s="277">
        <v>9</v>
      </c>
      <c r="V15" s="275">
        <v>32</v>
      </c>
      <c r="X15" s="277">
        <v>10</v>
      </c>
      <c r="Y15" s="277">
        <v>7</v>
      </c>
      <c r="Z15" s="275">
        <v>17</v>
      </c>
    </row>
    <row r="16" spans="2:26" ht="15.75" customHeight="1" thickBot="1">
      <c r="B16" s="278" t="s">
        <v>61</v>
      </c>
      <c r="C16" s="278"/>
      <c r="D16" s="279">
        <f>'[1]②前回との比較'!E30+'①感染経路別、年齢・国籍別'!T16</f>
        <v>299</v>
      </c>
      <c r="E16" s="279">
        <f>'[1]②前回との比較'!G30+'①感染経路別、年齢・国籍別'!U16</f>
        <v>31</v>
      </c>
      <c r="F16" s="280">
        <f t="shared" si="4"/>
        <v>330</v>
      </c>
      <c r="G16" s="278"/>
      <c r="H16" s="279">
        <f>'[1]②前回との比較'!L30+'①感染経路別、年齢・国籍別'!X16</f>
        <v>174</v>
      </c>
      <c r="I16" s="279">
        <f>'[1]②前回との比較'!N30+'①感染経路別、年齢・国籍別'!Y16</f>
        <v>78</v>
      </c>
      <c r="J16" s="280">
        <f t="shared" si="5"/>
        <v>252</v>
      </c>
      <c r="K16" s="278"/>
      <c r="L16" s="280">
        <f t="shared" si="6"/>
        <v>473</v>
      </c>
      <c r="M16" s="280">
        <f t="shared" si="6"/>
        <v>109</v>
      </c>
      <c r="N16" s="280">
        <f t="shared" si="3"/>
        <v>582</v>
      </c>
      <c r="O16" s="267"/>
      <c r="R16" s="267" t="s">
        <v>61</v>
      </c>
      <c r="S16" s="267"/>
      <c r="T16" s="285">
        <v>288</v>
      </c>
      <c r="U16" s="285">
        <v>30</v>
      </c>
      <c r="V16" s="275">
        <v>318</v>
      </c>
      <c r="W16" s="267"/>
      <c r="X16" s="285">
        <v>167</v>
      </c>
      <c r="Y16" s="285">
        <v>76</v>
      </c>
      <c r="Z16" s="275">
        <v>243</v>
      </c>
    </row>
    <row r="17" spans="1:26" ht="15.75" customHeight="1" thickBot="1">
      <c r="A17" s="282"/>
      <c r="B17" s="282" t="s">
        <v>136</v>
      </c>
      <c r="C17" s="282"/>
      <c r="D17" s="282">
        <f>SUM(D11:D16)</f>
        <v>1464</v>
      </c>
      <c r="E17" s="282">
        <f>SUM(E11:E16)</f>
        <v>121</v>
      </c>
      <c r="F17" s="282">
        <f>SUM(F11:F16)</f>
        <v>1585</v>
      </c>
      <c r="G17" s="282"/>
      <c r="H17" s="282">
        <f>SUM(H11:H16)</f>
        <v>388</v>
      </c>
      <c r="I17" s="282">
        <f>SUM(I11:I16)</f>
        <v>184</v>
      </c>
      <c r="J17" s="282">
        <f>SUM(J11:J16)</f>
        <v>572</v>
      </c>
      <c r="K17" s="282"/>
      <c r="L17" s="282">
        <f>SUM(L11:L16)</f>
        <v>1852</v>
      </c>
      <c r="M17" s="282">
        <f>SUM(M11:M16)</f>
        <v>305</v>
      </c>
      <c r="N17" s="282">
        <f>SUM(N11:N16)</f>
        <v>2157</v>
      </c>
      <c r="O17" s="267"/>
      <c r="V17" s="268">
        <f>SUM(V11:V16)</f>
        <v>1520</v>
      </c>
      <c r="Z17" s="268">
        <f>SUM(Z11:Z16)</f>
        <v>552</v>
      </c>
    </row>
    <row r="18" spans="1:15" ht="15.75" customHeight="1" thickBot="1" thickTop="1">
      <c r="A18" s="286" t="s">
        <v>224</v>
      </c>
      <c r="B18" s="286"/>
      <c r="C18" s="286"/>
      <c r="D18" s="287">
        <v>1413</v>
      </c>
      <c r="E18" s="287">
        <v>17</v>
      </c>
      <c r="F18" s="286">
        <f>SUM(D18:E18)</f>
        <v>1430</v>
      </c>
      <c r="G18" s="286"/>
      <c r="H18" s="288" t="s">
        <v>134</v>
      </c>
      <c r="I18" s="288" t="s">
        <v>134</v>
      </c>
      <c r="J18" s="288" t="s">
        <v>134</v>
      </c>
      <c r="K18" s="286"/>
      <c r="L18" s="287">
        <f>D18</f>
        <v>1413</v>
      </c>
      <c r="M18" s="287">
        <f>E18</f>
        <v>17</v>
      </c>
      <c r="N18" s="287">
        <f>SUM(L18:M18)</f>
        <v>1430</v>
      </c>
      <c r="O18" s="284"/>
    </row>
    <row r="19" spans="1:15" ht="15.75" customHeight="1" thickTop="1">
      <c r="A19" s="267"/>
      <c r="B19" s="267"/>
      <c r="C19" s="267"/>
      <c r="D19" s="284"/>
      <c r="E19" s="284"/>
      <c r="F19" s="267"/>
      <c r="G19" s="267"/>
      <c r="H19" s="289"/>
      <c r="I19" s="289"/>
      <c r="J19" s="289"/>
      <c r="K19" s="267"/>
      <c r="L19" s="284"/>
      <c r="M19" s="284"/>
      <c r="N19" s="284"/>
      <c r="O19" s="284"/>
    </row>
    <row r="20" ht="13.5">
      <c r="A20" s="268" t="s">
        <v>132</v>
      </c>
    </row>
    <row r="21" ht="13.5" customHeight="1">
      <c r="A21" s="268" t="s">
        <v>133</v>
      </c>
    </row>
    <row r="22" spans="1:15" ht="13.5" customHeight="1">
      <c r="A22" s="290" t="s">
        <v>225</v>
      </c>
      <c r="B22" s="291"/>
      <c r="C22" s="291"/>
      <c r="D22" s="291"/>
      <c r="E22" s="291"/>
      <c r="F22" s="291"/>
      <c r="G22" s="291"/>
      <c r="H22" s="291"/>
      <c r="I22" s="291"/>
      <c r="J22" s="291"/>
      <c r="K22" s="291"/>
      <c r="L22" s="291"/>
      <c r="M22" s="291"/>
      <c r="N22" s="291"/>
      <c r="O22" s="290"/>
    </row>
    <row r="23" spans="1:15" ht="13.5" customHeight="1">
      <c r="A23" s="290" t="s">
        <v>226</v>
      </c>
      <c r="B23" s="291"/>
      <c r="C23" s="291"/>
      <c r="D23" s="291"/>
      <c r="E23" s="291"/>
      <c r="F23" s="291"/>
      <c r="G23" s="291"/>
      <c r="H23" s="291"/>
      <c r="I23" s="291"/>
      <c r="J23" s="291"/>
      <c r="K23" s="291"/>
      <c r="L23" s="291"/>
      <c r="M23" s="291"/>
      <c r="N23" s="291"/>
      <c r="O23" s="290"/>
    </row>
    <row r="24" spans="1:15" ht="13.5">
      <c r="A24" s="291"/>
      <c r="B24" s="290"/>
      <c r="C24" s="290"/>
      <c r="D24" s="290"/>
      <c r="E24" s="290"/>
      <c r="F24" s="290"/>
      <c r="G24" s="290"/>
      <c r="H24" s="290"/>
      <c r="I24" s="290"/>
      <c r="J24" s="290"/>
      <c r="K24" s="290"/>
      <c r="L24" s="290"/>
      <c r="M24" s="290"/>
      <c r="N24" s="290"/>
      <c r="O24" s="290"/>
    </row>
    <row r="25" spans="1:13" ht="13.5">
      <c r="A25" s="292" t="s">
        <v>232</v>
      </c>
      <c r="B25" s="293"/>
      <c r="D25" s="27"/>
      <c r="E25" s="294" t="s">
        <v>233</v>
      </c>
      <c r="F25" s="293"/>
      <c r="G25" s="295"/>
      <c r="H25" s="28"/>
      <c r="I25" s="296"/>
      <c r="J25" s="297"/>
      <c r="K25" s="298"/>
      <c r="L25" s="1"/>
      <c r="M25" s="299"/>
    </row>
    <row r="26" spans="1:13" ht="13.5">
      <c r="A26" s="292" t="s">
        <v>234</v>
      </c>
      <c r="B26" s="300"/>
      <c r="C26" s="301"/>
      <c r="D26" s="27"/>
      <c r="E26" s="292"/>
      <c r="F26" s="300"/>
      <c r="G26" s="301"/>
      <c r="H26" s="29"/>
      <c r="I26" s="292"/>
      <c r="J26" s="297"/>
      <c r="K26" s="298"/>
      <c r="L26" s="2"/>
      <c r="M26" s="302"/>
    </row>
    <row r="27" spans="1:13" ht="13.5">
      <c r="A27" s="292" t="s">
        <v>230</v>
      </c>
      <c r="B27" s="300"/>
      <c r="C27" s="301"/>
      <c r="D27" s="27"/>
      <c r="E27" s="292"/>
      <c r="F27" s="300"/>
      <c r="G27" s="301"/>
      <c r="H27" s="29"/>
      <c r="I27" s="292"/>
      <c r="J27" s="297"/>
      <c r="K27" s="298"/>
      <c r="L27" s="2"/>
      <c r="M27" s="302"/>
    </row>
    <row r="28" spans="1:10" ht="13.5">
      <c r="A28" s="296"/>
      <c r="B28" s="296"/>
      <c r="C28" s="296"/>
      <c r="D28" s="296"/>
      <c r="E28" s="296"/>
      <c r="F28" s="296"/>
      <c r="G28" s="296"/>
      <c r="H28" s="296"/>
      <c r="I28" s="296"/>
      <c r="J28" s="296"/>
    </row>
  </sheetData>
  <sheetProtection/>
  <printOptions/>
  <pageMargins left="0.71" right="0.19" top="1" bottom="1" header="0.512" footer="0.512"/>
  <pageSetup horizontalDpi="200" verticalDpi="200" orientation="portrait" paperSize="9" scale="95" r:id="rId1"/>
</worksheet>
</file>

<file path=xl/worksheets/sheet6.xml><?xml version="1.0" encoding="utf-8"?>
<worksheet xmlns="http://schemas.openxmlformats.org/spreadsheetml/2006/main" xmlns:r="http://schemas.openxmlformats.org/officeDocument/2006/relationships">
  <dimension ref="A1:Q61"/>
  <sheetViews>
    <sheetView zoomScalePageLayoutView="0" workbookViewId="0" topLeftCell="A1">
      <selection activeCell="Q33" sqref="Q33"/>
    </sheetView>
  </sheetViews>
  <sheetFormatPr defaultColWidth="8.796875" defaultRowHeight="14.25"/>
  <cols>
    <col min="1" max="3" width="9" style="91" customWidth="1"/>
    <col min="4" max="17" width="9" style="93" customWidth="1"/>
    <col min="18" max="16384" width="9" style="91" customWidth="1"/>
  </cols>
  <sheetData>
    <row r="1" spans="1:17" ht="13.5">
      <c r="A1" t="s">
        <v>139</v>
      </c>
      <c r="B1"/>
      <c r="C1"/>
      <c r="D1" s="154"/>
      <c r="E1" s="154"/>
      <c r="F1" s="154"/>
      <c r="G1" s="154"/>
      <c r="H1" s="154"/>
      <c r="I1" s="154"/>
      <c r="J1" s="154"/>
      <c r="K1" s="154"/>
      <c r="L1" s="154"/>
      <c r="M1" s="154"/>
      <c r="N1" s="154"/>
      <c r="O1" s="154"/>
      <c r="P1" s="154"/>
      <c r="Q1" s="154"/>
    </row>
    <row r="2" spans="1:17" ht="14.25" thickBot="1">
      <c r="A2"/>
      <c r="B2"/>
      <c r="C2"/>
      <c r="D2" s="154"/>
      <c r="E2" s="154"/>
      <c r="F2" s="154" t="s">
        <v>140</v>
      </c>
      <c r="G2" s="154"/>
      <c r="H2" s="154"/>
      <c r="I2" s="154"/>
      <c r="J2" s="154"/>
      <c r="K2" s="154"/>
      <c r="L2" s="154"/>
      <c r="M2" s="154"/>
      <c r="N2" s="154"/>
      <c r="O2" s="154"/>
      <c r="P2" s="154"/>
      <c r="Q2" s="154"/>
    </row>
    <row r="3" spans="1:17" ht="14.25" thickTop="1">
      <c r="A3" s="155" t="s">
        <v>115</v>
      </c>
      <c r="B3" s="155"/>
      <c r="C3" s="155"/>
      <c r="D3" s="156" t="s">
        <v>141</v>
      </c>
      <c r="E3" s="156"/>
      <c r="F3" s="156"/>
      <c r="G3" s="156"/>
      <c r="H3" s="157"/>
      <c r="I3" s="156" t="s">
        <v>142</v>
      </c>
      <c r="J3" s="156"/>
      <c r="K3" s="156"/>
      <c r="L3" s="156"/>
      <c r="M3" s="157"/>
      <c r="N3" s="156" t="s">
        <v>118</v>
      </c>
      <c r="O3" s="156"/>
      <c r="P3" s="156"/>
      <c r="Q3" s="156"/>
    </row>
    <row r="4" spans="1:17" ht="14.25" thickBot="1">
      <c r="A4" s="158"/>
      <c r="B4" s="158" t="s">
        <v>121</v>
      </c>
      <c r="C4" s="158" t="s">
        <v>122</v>
      </c>
      <c r="D4" s="159" t="s">
        <v>59</v>
      </c>
      <c r="E4" s="159" t="s">
        <v>60</v>
      </c>
      <c r="F4" s="159" t="s">
        <v>61</v>
      </c>
      <c r="G4" s="159" t="s">
        <v>62</v>
      </c>
      <c r="H4" s="159"/>
      <c r="I4" s="159" t="s">
        <v>59</v>
      </c>
      <c r="J4" s="159" t="s">
        <v>60</v>
      </c>
      <c r="K4" s="159" t="s">
        <v>61</v>
      </c>
      <c r="L4" s="159" t="s">
        <v>62</v>
      </c>
      <c r="M4" s="159"/>
      <c r="N4" s="159" t="s">
        <v>59</v>
      </c>
      <c r="O4" s="159" t="s">
        <v>60</v>
      </c>
      <c r="P4" s="159" t="s">
        <v>61</v>
      </c>
      <c r="Q4" s="159" t="s">
        <v>62</v>
      </c>
    </row>
    <row r="5" spans="1:17" ht="15" thickBot="1" thickTop="1">
      <c r="A5" t="s">
        <v>125</v>
      </c>
      <c r="B5" s="160" t="s">
        <v>118</v>
      </c>
      <c r="C5" s="160"/>
      <c r="D5" s="161">
        <f>SUM(D6:D12)</f>
        <v>1840</v>
      </c>
      <c r="E5" s="161">
        <f aca="true" t="shared" si="0" ref="E5:Q5">SUM(E6:E12)</f>
        <v>521</v>
      </c>
      <c r="F5" s="161">
        <f t="shared" si="0"/>
        <v>483</v>
      </c>
      <c r="G5" s="161">
        <f t="shared" si="0"/>
        <v>2844</v>
      </c>
      <c r="H5" s="161"/>
      <c r="I5" s="161">
        <f t="shared" si="0"/>
        <v>377</v>
      </c>
      <c r="J5" s="161">
        <f t="shared" si="0"/>
        <v>427</v>
      </c>
      <c r="K5" s="161">
        <f t="shared" si="0"/>
        <v>576</v>
      </c>
      <c r="L5" s="161">
        <f t="shared" si="0"/>
        <v>1380</v>
      </c>
      <c r="M5" s="161"/>
      <c r="N5" s="161">
        <f t="shared" si="0"/>
        <v>2217</v>
      </c>
      <c r="O5" s="161">
        <f t="shared" si="0"/>
        <v>948</v>
      </c>
      <c r="P5" s="161">
        <f t="shared" si="0"/>
        <v>1059</v>
      </c>
      <c r="Q5" s="161">
        <f t="shared" si="0"/>
        <v>4224</v>
      </c>
    </row>
    <row r="6" spans="1:17" ht="13.5">
      <c r="A6"/>
      <c r="B6" t="s">
        <v>129</v>
      </c>
      <c r="C6" t="s">
        <v>51</v>
      </c>
      <c r="D6" s="162">
        <f aca="true" t="shared" si="1" ref="D6:F12">D27+D46</f>
        <v>11</v>
      </c>
      <c r="E6" s="162">
        <f t="shared" si="1"/>
        <v>2</v>
      </c>
      <c r="F6" s="162">
        <f t="shared" si="1"/>
        <v>0</v>
      </c>
      <c r="G6" s="154">
        <f>SUM(D6:F6)</f>
        <v>13</v>
      </c>
      <c r="H6" s="154"/>
      <c r="I6" s="162">
        <f aca="true" t="shared" si="2" ref="I6:K12">I27+I46</f>
        <v>8</v>
      </c>
      <c r="J6" s="162">
        <f t="shared" si="2"/>
        <v>4</v>
      </c>
      <c r="K6" s="162">
        <f t="shared" si="2"/>
        <v>1</v>
      </c>
      <c r="L6" s="154">
        <f>SUM(I6:K6)</f>
        <v>13</v>
      </c>
      <c r="M6" s="154"/>
      <c r="N6" s="154">
        <f>D6+I6</f>
        <v>19</v>
      </c>
      <c r="O6" s="154">
        <f>E6+J6</f>
        <v>6</v>
      </c>
      <c r="P6" s="154">
        <f>F6+K6</f>
        <v>1</v>
      </c>
      <c r="Q6" s="154">
        <f>SUM(N6:P6)</f>
        <v>26</v>
      </c>
    </row>
    <row r="7" spans="1:17" ht="13.5">
      <c r="A7"/>
      <c r="B7"/>
      <c r="C7" t="s">
        <v>52</v>
      </c>
      <c r="D7" s="162">
        <f t="shared" si="1"/>
        <v>13</v>
      </c>
      <c r="E7" s="162">
        <f t="shared" si="1"/>
        <v>0</v>
      </c>
      <c r="F7" s="162">
        <f t="shared" si="1"/>
        <v>4</v>
      </c>
      <c r="G7" s="154">
        <f aca="true" t="shared" si="3" ref="G7:G12">SUM(D7:F7)</f>
        <v>17</v>
      </c>
      <c r="H7" s="154"/>
      <c r="I7" s="162">
        <f t="shared" si="2"/>
        <v>22</v>
      </c>
      <c r="J7" s="162">
        <f t="shared" si="2"/>
        <v>43</v>
      </c>
      <c r="K7" s="162">
        <f t="shared" si="2"/>
        <v>34</v>
      </c>
      <c r="L7" s="154">
        <f aca="true" t="shared" si="4" ref="L7:L12">SUM(I7:K7)</f>
        <v>99</v>
      </c>
      <c r="M7" s="154"/>
      <c r="N7" s="154">
        <f aca="true" t="shared" si="5" ref="N7:P12">D7+I7</f>
        <v>35</v>
      </c>
      <c r="O7" s="154">
        <f t="shared" si="5"/>
        <v>43</v>
      </c>
      <c r="P7" s="154">
        <f t="shared" si="5"/>
        <v>38</v>
      </c>
      <c r="Q7" s="154">
        <f aca="true" t="shared" si="6" ref="Q7:Q12">SUM(N7:P7)</f>
        <v>116</v>
      </c>
    </row>
    <row r="8" spans="1:17" ht="13.5">
      <c r="A8"/>
      <c r="B8"/>
      <c r="C8" t="s">
        <v>53</v>
      </c>
      <c r="D8" s="162">
        <f t="shared" si="1"/>
        <v>648</v>
      </c>
      <c r="E8" s="162">
        <f t="shared" si="1"/>
        <v>123</v>
      </c>
      <c r="F8" s="162">
        <f t="shared" si="1"/>
        <v>126</v>
      </c>
      <c r="G8" s="154">
        <f t="shared" si="3"/>
        <v>897</v>
      </c>
      <c r="H8" s="154"/>
      <c r="I8" s="162">
        <f t="shared" si="2"/>
        <v>186</v>
      </c>
      <c r="J8" s="162">
        <f t="shared" si="2"/>
        <v>302</v>
      </c>
      <c r="K8" s="162">
        <f t="shared" si="2"/>
        <v>404</v>
      </c>
      <c r="L8" s="154">
        <f t="shared" si="4"/>
        <v>892</v>
      </c>
      <c r="M8" s="154"/>
      <c r="N8" s="154">
        <f t="shared" si="5"/>
        <v>834</v>
      </c>
      <c r="O8" s="154">
        <f t="shared" si="5"/>
        <v>425</v>
      </c>
      <c r="P8" s="154">
        <f t="shared" si="5"/>
        <v>530</v>
      </c>
      <c r="Q8" s="154">
        <f t="shared" si="6"/>
        <v>1789</v>
      </c>
    </row>
    <row r="9" spans="1:17" ht="13.5">
      <c r="A9"/>
      <c r="B9"/>
      <c r="C9" t="s">
        <v>54</v>
      </c>
      <c r="D9" s="162">
        <f t="shared" si="1"/>
        <v>576</v>
      </c>
      <c r="E9" s="162">
        <f t="shared" si="1"/>
        <v>209</v>
      </c>
      <c r="F9" s="162">
        <f t="shared" si="1"/>
        <v>184</v>
      </c>
      <c r="G9" s="154">
        <f t="shared" si="3"/>
        <v>969</v>
      </c>
      <c r="H9" s="154"/>
      <c r="I9" s="162">
        <f t="shared" si="2"/>
        <v>86</v>
      </c>
      <c r="J9" s="162">
        <f t="shared" si="2"/>
        <v>59</v>
      </c>
      <c r="K9" s="162">
        <f t="shared" si="2"/>
        <v>122</v>
      </c>
      <c r="L9" s="154">
        <f t="shared" si="4"/>
        <v>267</v>
      </c>
      <c r="M9" s="154"/>
      <c r="N9" s="154">
        <f t="shared" si="5"/>
        <v>662</v>
      </c>
      <c r="O9" s="154">
        <f t="shared" si="5"/>
        <v>268</v>
      </c>
      <c r="P9" s="154">
        <f t="shared" si="5"/>
        <v>306</v>
      </c>
      <c r="Q9" s="154">
        <f t="shared" si="6"/>
        <v>1236</v>
      </c>
    </row>
    <row r="10" spans="1:17" ht="13.5">
      <c r="A10"/>
      <c r="B10"/>
      <c r="C10" t="s">
        <v>55</v>
      </c>
      <c r="D10" s="162">
        <f t="shared" si="1"/>
        <v>336</v>
      </c>
      <c r="E10" s="162">
        <f t="shared" si="1"/>
        <v>116</v>
      </c>
      <c r="F10" s="162">
        <f t="shared" si="1"/>
        <v>89</v>
      </c>
      <c r="G10" s="154">
        <f t="shared" si="3"/>
        <v>541</v>
      </c>
      <c r="H10" s="154"/>
      <c r="I10" s="162">
        <f t="shared" si="2"/>
        <v>28</v>
      </c>
      <c r="J10" s="162">
        <f t="shared" si="2"/>
        <v>14</v>
      </c>
      <c r="K10" s="162">
        <f t="shared" si="2"/>
        <v>11</v>
      </c>
      <c r="L10" s="154">
        <f t="shared" si="4"/>
        <v>53</v>
      </c>
      <c r="M10" s="154"/>
      <c r="N10" s="154">
        <f t="shared" si="5"/>
        <v>364</v>
      </c>
      <c r="O10" s="154">
        <f t="shared" si="5"/>
        <v>130</v>
      </c>
      <c r="P10" s="154">
        <f t="shared" si="5"/>
        <v>100</v>
      </c>
      <c r="Q10" s="154">
        <f t="shared" si="6"/>
        <v>594</v>
      </c>
    </row>
    <row r="11" spans="1:17" ht="13.5">
      <c r="A11"/>
      <c r="B11"/>
      <c r="C11" t="s">
        <v>56</v>
      </c>
      <c r="D11" s="162">
        <f t="shared" si="1"/>
        <v>256</v>
      </c>
      <c r="E11" s="162">
        <f t="shared" si="1"/>
        <v>70</v>
      </c>
      <c r="F11" s="162">
        <f t="shared" si="1"/>
        <v>78</v>
      </c>
      <c r="G11" s="154">
        <f t="shared" si="3"/>
        <v>404</v>
      </c>
      <c r="H11" s="154"/>
      <c r="I11" s="162">
        <f t="shared" si="2"/>
        <v>47</v>
      </c>
      <c r="J11" s="162">
        <f t="shared" si="2"/>
        <v>1</v>
      </c>
      <c r="K11" s="162">
        <f t="shared" si="2"/>
        <v>3</v>
      </c>
      <c r="L11" s="154">
        <f t="shared" si="4"/>
        <v>51</v>
      </c>
      <c r="M11" s="154"/>
      <c r="N11" s="154">
        <f t="shared" si="5"/>
        <v>303</v>
      </c>
      <c r="O11" s="154">
        <f t="shared" si="5"/>
        <v>71</v>
      </c>
      <c r="P11" s="154">
        <f t="shared" si="5"/>
        <v>81</v>
      </c>
      <c r="Q11" s="154">
        <f t="shared" si="6"/>
        <v>455</v>
      </c>
    </row>
    <row r="12" spans="1:17" ht="14.25" thickBot="1">
      <c r="A12"/>
      <c r="B12"/>
      <c r="C12" t="s">
        <v>61</v>
      </c>
      <c r="D12" s="162">
        <f t="shared" si="1"/>
        <v>0</v>
      </c>
      <c r="E12" s="162">
        <f t="shared" si="1"/>
        <v>1</v>
      </c>
      <c r="F12" s="162">
        <f t="shared" si="1"/>
        <v>2</v>
      </c>
      <c r="G12" s="154">
        <f t="shared" si="3"/>
        <v>3</v>
      </c>
      <c r="H12" s="154"/>
      <c r="I12" s="162">
        <f t="shared" si="2"/>
        <v>0</v>
      </c>
      <c r="J12" s="162">
        <f t="shared" si="2"/>
        <v>4</v>
      </c>
      <c r="K12" s="162">
        <f t="shared" si="2"/>
        <v>1</v>
      </c>
      <c r="L12" s="154">
        <f t="shared" si="4"/>
        <v>5</v>
      </c>
      <c r="M12" s="154"/>
      <c r="N12" s="154">
        <f t="shared" si="5"/>
        <v>0</v>
      </c>
      <c r="O12" s="154">
        <f t="shared" si="5"/>
        <v>5</v>
      </c>
      <c r="P12" s="154">
        <f t="shared" si="5"/>
        <v>3</v>
      </c>
      <c r="Q12" s="154">
        <f t="shared" si="6"/>
        <v>8</v>
      </c>
    </row>
    <row r="13" spans="1:17" ht="15" thickBot="1" thickTop="1">
      <c r="A13" s="163" t="s">
        <v>131</v>
      </c>
      <c r="B13" s="160" t="s">
        <v>118</v>
      </c>
      <c r="C13" s="160"/>
      <c r="D13" s="161">
        <f>SUM(D14:D20)</f>
        <v>916</v>
      </c>
      <c r="E13" s="161">
        <f aca="true" t="shared" si="7" ref="E13:Q13">SUM(E14:E20)</f>
        <v>467</v>
      </c>
      <c r="F13" s="161">
        <f t="shared" si="7"/>
        <v>414</v>
      </c>
      <c r="G13" s="161">
        <f t="shared" si="7"/>
        <v>1797</v>
      </c>
      <c r="H13" s="161"/>
      <c r="I13" s="161">
        <f t="shared" si="7"/>
        <v>89</v>
      </c>
      <c r="J13" s="161">
        <f t="shared" si="7"/>
        <v>105</v>
      </c>
      <c r="K13" s="161">
        <f t="shared" si="7"/>
        <v>106</v>
      </c>
      <c r="L13" s="161">
        <f t="shared" si="7"/>
        <v>300</v>
      </c>
      <c r="M13" s="161"/>
      <c r="N13" s="161">
        <f t="shared" si="7"/>
        <v>1005</v>
      </c>
      <c r="O13" s="161">
        <f t="shared" si="7"/>
        <v>572</v>
      </c>
      <c r="P13" s="161">
        <f t="shared" si="7"/>
        <v>520</v>
      </c>
      <c r="Q13" s="161">
        <f t="shared" si="7"/>
        <v>2097</v>
      </c>
    </row>
    <row r="14" spans="1:17" ht="13.5">
      <c r="A14"/>
      <c r="B14" t="s">
        <v>129</v>
      </c>
      <c r="C14" t="s">
        <v>51</v>
      </c>
      <c r="D14" s="162">
        <f aca="true" t="shared" si="8" ref="D14:F20">D35+D54</f>
        <v>9</v>
      </c>
      <c r="E14" s="162">
        <f t="shared" si="8"/>
        <v>0</v>
      </c>
      <c r="F14" s="162">
        <f t="shared" si="8"/>
        <v>0</v>
      </c>
      <c r="G14" s="154">
        <f>SUM(D14:F14)</f>
        <v>9</v>
      </c>
      <c r="H14" s="154"/>
      <c r="I14" s="162">
        <f aca="true" t="shared" si="9" ref="I14:K20">I35+I54</f>
        <v>2</v>
      </c>
      <c r="J14" s="162">
        <f t="shared" si="9"/>
        <v>3</v>
      </c>
      <c r="K14" s="162">
        <f t="shared" si="9"/>
        <v>1</v>
      </c>
      <c r="L14" s="154">
        <f>SUM(I14:K14)</f>
        <v>6</v>
      </c>
      <c r="M14" s="154"/>
      <c r="N14" s="154">
        <f>D14+I14</f>
        <v>11</v>
      </c>
      <c r="O14" s="154">
        <f>E14+J14</f>
        <v>3</v>
      </c>
      <c r="P14" s="154">
        <f>F14+K14</f>
        <v>1</v>
      </c>
      <c r="Q14" s="154">
        <f>SUM(N14:P14)</f>
        <v>15</v>
      </c>
    </row>
    <row r="15" spans="1:17" ht="13.5">
      <c r="A15"/>
      <c r="B15"/>
      <c r="C15" t="s">
        <v>52</v>
      </c>
      <c r="D15" s="162">
        <f t="shared" si="8"/>
        <v>0</v>
      </c>
      <c r="E15" s="162">
        <f t="shared" si="8"/>
        <v>0</v>
      </c>
      <c r="F15" s="162">
        <f t="shared" si="8"/>
        <v>0</v>
      </c>
      <c r="G15" s="154">
        <f aca="true" t="shared" si="10" ref="G15:G20">SUM(D15:F15)</f>
        <v>0</v>
      </c>
      <c r="H15" s="154"/>
      <c r="I15" s="162">
        <f t="shared" si="9"/>
        <v>2</v>
      </c>
      <c r="J15" s="162">
        <f t="shared" si="9"/>
        <v>0</v>
      </c>
      <c r="K15" s="162">
        <f t="shared" si="9"/>
        <v>1</v>
      </c>
      <c r="L15" s="154">
        <f aca="true" t="shared" si="11" ref="L15:L20">SUM(I15:K15)</f>
        <v>3</v>
      </c>
      <c r="M15" s="154"/>
      <c r="N15" s="154">
        <f aca="true" t="shared" si="12" ref="N15:P20">D15+I15</f>
        <v>2</v>
      </c>
      <c r="O15" s="154">
        <f t="shared" si="12"/>
        <v>0</v>
      </c>
      <c r="P15" s="154">
        <f t="shared" si="12"/>
        <v>1</v>
      </c>
      <c r="Q15" s="154">
        <f aca="true" t="shared" si="13" ref="Q15:Q20">SUM(N15:P15)</f>
        <v>3</v>
      </c>
    </row>
    <row r="16" spans="1:17" ht="13.5">
      <c r="A16"/>
      <c r="B16"/>
      <c r="C16" t="s">
        <v>53</v>
      </c>
      <c r="D16" s="162">
        <f t="shared" si="8"/>
        <v>98</v>
      </c>
      <c r="E16" s="162">
        <f t="shared" si="8"/>
        <v>72</v>
      </c>
      <c r="F16" s="162">
        <f t="shared" si="8"/>
        <v>51</v>
      </c>
      <c r="G16" s="154">
        <f t="shared" si="10"/>
        <v>221</v>
      </c>
      <c r="H16" s="154"/>
      <c r="I16" s="162">
        <f t="shared" si="9"/>
        <v>20</v>
      </c>
      <c r="J16" s="162">
        <f t="shared" si="9"/>
        <v>42</v>
      </c>
      <c r="K16" s="162">
        <f t="shared" si="9"/>
        <v>47</v>
      </c>
      <c r="L16" s="154">
        <f t="shared" si="11"/>
        <v>109</v>
      </c>
      <c r="M16" s="154"/>
      <c r="N16" s="154">
        <f t="shared" si="12"/>
        <v>118</v>
      </c>
      <c r="O16" s="154">
        <f t="shared" si="12"/>
        <v>114</v>
      </c>
      <c r="P16" s="154">
        <f t="shared" si="12"/>
        <v>98</v>
      </c>
      <c r="Q16" s="154">
        <f t="shared" si="13"/>
        <v>330</v>
      </c>
    </row>
    <row r="17" spans="1:17" ht="13.5">
      <c r="A17"/>
      <c r="B17"/>
      <c r="C17" t="s">
        <v>54</v>
      </c>
      <c r="D17" s="162">
        <f t="shared" si="8"/>
        <v>244</v>
      </c>
      <c r="E17" s="162">
        <f t="shared" si="8"/>
        <v>160</v>
      </c>
      <c r="F17" s="162">
        <f t="shared" si="8"/>
        <v>128</v>
      </c>
      <c r="G17" s="154">
        <f t="shared" si="10"/>
        <v>532</v>
      </c>
      <c r="H17" s="154"/>
      <c r="I17" s="162">
        <f t="shared" si="9"/>
        <v>23</v>
      </c>
      <c r="J17" s="162">
        <f t="shared" si="9"/>
        <v>45</v>
      </c>
      <c r="K17" s="162">
        <f t="shared" si="9"/>
        <v>37</v>
      </c>
      <c r="L17" s="154">
        <f t="shared" si="11"/>
        <v>105</v>
      </c>
      <c r="M17" s="154"/>
      <c r="N17" s="154">
        <f t="shared" si="12"/>
        <v>267</v>
      </c>
      <c r="O17" s="154">
        <f t="shared" si="12"/>
        <v>205</v>
      </c>
      <c r="P17" s="154">
        <f t="shared" si="12"/>
        <v>165</v>
      </c>
      <c r="Q17" s="154">
        <f t="shared" si="13"/>
        <v>637</v>
      </c>
    </row>
    <row r="18" spans="1:17" ht="13.5">
      <c r="A18"/>
      <c r="B18"/>
      <c r="C18" t="s">
        <v>55</v>
      </c>
      <c r="D18" s="162">
        <f t="shared" si="8"/>
        <v>267</v>
      </c>
      <c r="E18" s="162">
        <f t="shared" si="8"/>
        <v>130</v>
      </c>
      <c r="F18" s="162">
        <f t="shared" si="8"/>
        <v>126</v>
      </c>
      <c r="G18" s="154">
        <f t="shared" si="10"/>
        <v>523</v>
      </c>
      <c r="H18" s="154"/>
      <c r="I18" s="162">
        <f t="shared" si="9"/>
        <v>13</v>
      </c>
      <c r="J18" s="162">
        <f t="shared" si="9"/>
        <v>12</v>
      </c>
      <c r="K18" s="162">
        <f t="shared" si="9"/>
        <v>12</v>
      </c>
      <c r="L18" s="154">
        <f t="shared" si="11"/>
        <v>37</v>
      </c>
      <c r="M18" s="154"/>
      <c r="N18" s="154">
        <f t="shared" si="12"/>
        <v>280</v>
      </c>
      <c r="O18" s="154">
        <f t="shared" si="12"/>
        <v>142</v>
      </c>
      <c r="P18" s="154">
        <f t="shared" si="12"/>
        <v>138</v>
      </c>
      <c r="Q18" s="154">
        <f t="shared" si="13"/>
        <v>560</v>
      </c>
    </row>
    <row r="19" spans="1:17" ht="13.5">
      <c r="A19"/>
      <c r="B19"/>
      <c r="C19" t="s">
        <v>56</v>
      </c>
      <c r="D19" s="162">
        <f t="shared" si="8"/>
        <v>298</v>
      </c>
      <c r="E19" s="162">
        <f t="shared" si="8"/>
        <v>105</v>
      </c>
      <c r="F19" s="162">
        <f t="shared" si="8"/>
        <v>109</v>
      </c>
      <c r="G19" s="154">
        <f t="shared" si="10"/>
        <v>512</v>
      </c>
      <c r="H19" s="154"/>
      <c r="I19" s="162">
        <f t="shared" si="9"/>
        <v>29</v>
      </c>
      <c r="J19" s="162">
        <f t="shared" si="9"/>
        <v>3</v>
      </c>
      <c r="K19" s="162">
        <f t="shared" si="9"/>
        <v>8</v>
      </c>
      <c r="L19" s="154">
        <f t="shared" si="11"/>
        <v>40</v>
      </c>
      <c r="M19" s="154"/>
      <c r="N19" s="154">
        <f t="shared" si="12"/>
        <v>327</v>
      </c>
      <c r="O19" s="154">
        <f t="shared" si="12"/>
        <v>108</v>
      </c>
      <c r="P19" s="154">
        <f t="shared" si="12"/>
        <v>117</v>
      </c>
      <c r="Q19" s="154">
        <f t="shared" si="13"/>
        <v>552</v>
      </c>
    </row>
    <row r="20" spans="1:17" ht="14.25" thickBot="1">
      <c r="A20" s="148"/>
      <c r="B20" s="148"/>
      <c r="C20" s="148" t="s">
        <v>61</v>
      </c>
      <c r="D20" s="164">
        <f t="shared" si="8"/>
        <v>0</v>
      </c>
      <c r="E20" s="164">
        <f t="shared" si="8"/>
        <v>0</v>
      </c>
      <c r="F20" s="164">
        <f t="shared" si="8"/>
        <v>0</v>
      </c>
      <c r="G20" s="165">
        <f t="shared" si="10"/>
        <v>0</v>
      </c>
      <c r="H20" s="165"/>
      <c r="I20" s="164">
        <f t="shared" si="9"/>
        <v>0</v>
      </c>
      <c r="J20" s="164">
        <f t="shared" si="9"/>
        <v>0</v>
      </c>
      <c r="K20" s="164">
        <f t="shared" si="9"/>
        <v>0</v>
      </c>
      <c r="L20" s="165">
        <f t="shared" si="11"/>
        <v>0</v>
      </c>
      <c r="M20" s="165"/>
      <c r="N20" s="165">
        <f t="shared" si="12"/>
        <v>0</v>
      </c>
      <c r="O20" s="165">
        <f t="shared" si="12"/>
        <v>0</v>
      </c>
      <c r="P20" s="165">
        <f t="shared" si="12"/>
        <v>0</v>
      </c>
      <c r="Q20" s="165">
        <f t="shared" si="13"/>
        <v>0</v>
      </c>
    </row>
    <row r="21" spans="1:17" ht="14.25" thickTop="1">
      <c r="A21"/>
      <c r="B21"/>
      <c r="C21"/>
      <c r="D21" s="154"/>
      <c r="E21" s="154"/>
      <c r="F21" s="154"/>
      <c r="G21" s="154"/>
      <c r="H21" s="154"/>
      <c r="I21" s="154"/>
      <c r="J21" s="154"/>
      <c r="K21" s="154"/>
      <c r="L21" s="154"/>
      <c r="M21" s="154"/>
      <c r="N21" s="154"/>
      <c r="O21" s="154"/>
      <c r="P21" s="154"/>
      <c r="Q21" s="154"/>
    </row>
    <row r="22" spans="1:17" ht="13.5">
      <c r="A22" t="s">
        <v>162</v>
      </c>
      <c r="B22"/>
      <c r="C22"/>
      <c r="D22" s="154"/>
      <c r="E22" s="154"/>
      <c r="F22" s="154"/>
      <c r="G22" s="154"/>
      <c r="H22" s="154"/>
      <c r="I22" s="154"/>
      <c r="J22" s="154"/>
      <c r="K22" s="154"/>
      <c r="L22" s="154"/>
      <c r="M22" s="154"/>
      <c r="N22" s="154"/>
      <c r="O22" s="154"/>
      <c r="P22" s="154"/>
      <c r="Q22" s="154"/>
    </row>
    <row r="23" spans="1:17" ht="14.25" thickBot="1">
      <c r="A23" t="s">
        <v>163</v>
      </c>
      <c r="B23"/>
      <c r="C23"/>
      <c r="D23" s="154"/>
      <c r="E23" s="154"/>
      <c r="F23" s="154"/>
      <c r="G23" s="154"/>
      <c r="H23" s="154"/>
      <c r="I23" s="154"/>
      <c r="J23" s="154"/>
      <c r="K23" s="154"/>
      <c r="L23" s="154"/>
      <c r="M23" s="154"/>
      <c r="N23" s="154"/>
      <c r="O23" s="154"/>
      <c r="P23" s="154"/>
      <c r="Q23" s="154"/>
    </row>
    <row r="24" spans="1:17" ht="14.25" thickTop="1">
      <c r="A24" s="155" t="s">
        <v>115</v>
      </c>
      <c r="B24" s="155"/>
      <c r="C24" s="155"/>
      <c r="D24" s="156" t="s">
        <v>141</v>
      </c>
      <c r="E24" s="156"/>
      <c r="F24" s="156"/>
      <c r="G24" s="156"/>
      <c r="H24" s="157"/>
      <c r="I24" s="156" t="s">
        <v>142</v>
      </c>
      <c r="J24" s="156"/>
      <c r="K24" s="156"/>
      <c r="L24" s="156"/>
      <c r="M24" s="154"/>
      <c r="N24" s="154"/>
      <c r="O24" s="154"/>
      <c r="P24" s="154"/>
      <c r="Q24" s="154"/>
    </row>
    <row r="25" spans="1:17" ht="14.25" thickBot="1">
      <c r="A25" s="158"/>
      <c r="B25" s="158" t="s">
        <v>121</v>
      </c>
      <c r="C25" s="158" t="s">
        <v>122</v>
      </c>
      <c r="D25" s="159" t="s">
        <v>59</v>
      </c>
      <c r="E25" s="159" t="s">
        <v>60</v>
      </c>
      <c r="F25" s="159" t="s">
        <v>61</v>
      </c>
      <c r="G25" s="159" t="s">
        <v>62</v>
      </c>
      <c r="H25" s="159"/>
      <c r="I25" s="159" t="s">
        <v>59</v>
      </c>
      <c r="J25" s="159" t="s">
        <v>60</v>
      </c>
      <c r="K25" s="159" t="s">
        <v>61</v>
      </c>
      <c r="L25" s="159" t="s">
        <v>62</v>
      </c>
      <c r="M25" s="154"/>
      <c r="N25" s="154"/>
      <c r="O25" s="154"/>
      <c r="P25" s="154"/>
      <c r="Q25" s="154"/>
    </row>
    <row r="26" spans="1:17" ht="15" thickBot="1" thickTop="1">
      <c r="A26" t="s">
        <v>125</v>
      </c>
      <c r="B26" s="160" t="s">
        <v>118</v>
      </c>
      <c r="C26" s="160"/>
      <c r="D26" s="161">
        <f>SUM(D27:D33)</f>
        <v>114</v>
      </c>
      <c r="E26" s="161">
        <f aca="true" t="shared" si="14" ref="E26:L26">SUM(E27:E33)</f>
        <v>8</v>
      </c>
      <c r="F26" s="161">
        <f t="shared" si="14"/>
        <v>14</v>
      </c>
      <c r="G26" s="161">
        <f t="shared" si="14"/>
        <v>136</v>
      </c>
      <c r="H26" s="161"/>
      <c r="I26" s="161">
        <f t="shared" si="14"/>
        <v>14</v>
      </c>
      <c r="J26" s="161">
        <f t="shared" si="14"/>
        <v>4</v>
      </c>
      <c r="K26" s="161">
        <f t="shared" si="14"/>
        <v>8</v>
      </c>
      <c r="L26" s="161">
        <f t="shared" si="14"/>
        <v>26</v>
      </c>
      <c r="M26" s="154"/>
      <c r="N26" s="154"/>
      <c r="O26" s="154"/>
      <c r="P26" s="154"/>
      <c r="Q26" s="154"/>
    </row>
    <row r="27" spans="1:17" ht="13.5">
      <c r="A27"/>
      <c r="B27" t="s">
        <v>129</v>
      </c>
      <c r="C27" t="s">
        <v>51</v>
      </c>
      <c r="D27" s="166">
        <v>0</v>
      </c>
      <c r="E27" s="166">
        <v>0</v>
      </c>
      <c r="F27" s="166">
        <v>0</v>
      </c>
      <c r="G27" s="154">
        <f>SUM(D27:F27)</f>
        <v>0</v>
      </c>
      <c r="H27" s="154"/>
      <c r="I27" s="166">
        <v>0</v>
      </c>
      <c r="J27" s="166">
        <v>0</v>
      </c>
      <c r="K27" s="166">
        <v>0</v>
      </c>
      <c r="L27" s="154">
        <f>SUM(I27:K27)</f>
        <v>0</v>
      </c>
      <c r="M27" s="154"/>
      <c r="N27" s="154"/>
      <c r="O27" s="154"/>
      <c r="P27" s="154"/>
      <c r="Q27" s="154"/>
    </row>
    <row r="28" spans="1:17" ht="13.5">
      <c r="A28"/>
      <c r="B28"/>
      <c r="C28" t="s">
        <v>52</v>
      </c>
      <c r="D28" s="166">
        <v>0</v>
      </c>
      <c r="E28" s="166">
        <v>0</v>
      </c>
      <c r="F28" s="166">
        <v>0</v>
      </c>
      <c r="G28" s="154">
        <f aca="true" t="shared" si="15" ref="G28:G33">SUM(D28:F28)</f>
        <v>0</v>
      </c>
      <c r="H28" s="154"/>
      <c r="I28" s="166">
        <v>3</v>
      </c>
      <c r="J28" s="166">
        <v>0</v>
      </c>
      <c r="K28" s="166">
        <v>0</v>
      </c>
      <c r="L28" s="154">
        <f aca="true" t="shared" si="16" ref="L28:L33">SUM(I28:K28)</f>
        <v>3</v>
      </c>
      <c r="M28" s="154"/>
      <c r="N28" s="154"/>
      <c r="O28" s="154"/>
      <c r="P28" s="154"/>
      <c r="Q28" s="154"/>
    </row>
    <row r="29" spans="1:17" ht="13.5">
      <c r="A29"/>
      <c r="B29"/>
      <c r="C29" t="s">
        <v>53</v>
      </c>
      <c r="D29" s="166">
        <v>45</v>
      </c>
      <c r="E29" s="166">
        <v>2</v>
      </c>
      <c r="F29" s="166">
        <v>1</v>
      </c>
      <c r="G29" s="154">
        <f t="shared" si="15"/>
        <v>48</v>
      </c>
      <c r="H29" s="154"/>
      <c r="I29" s="166">
        <v>7</v>
      </c>
      <c r="J29" s="166">
        <v>3</v>
      </c>
      <c r="K29" s="166">
        <v>1</v>
      </c>
      <c r="L29" s="154">
        <f t="shared" si="16"/>
        <v>11</v>
      </c>
      <c r="M29" s="154"/>
      <c r="N29" s="154"/>
      <c r="O29" s="154"/>
      <c r="P29" s="154"/>
      <c r="Q29" s="154"/>
    </row>
    <row r="30" spans="1:17" ht="13.5">
      <c r="A30"/>
      <c r="B30"/>
      <c r="C30" t="s">
        <v>54</v>
      </c>
      <c r="D30" s="166">
        <v>39</v>
      </c>
      <c r="E30" s="166">
        <v>4</v>
      </c>
      <c r="F30" s="166">
        <v>9</v>
      </c>
      <c r="G30" s="154">
        <f t="shared" si="15"/>
        <v>52</v>
      </c>
      <c r="H30" s="154"/>
      <c r="I30" s="166">
        <v>2</v>
      </c>
      <c r="J30" s="166">
        <v>0</v>
      </c>
      <c r="K30" s="166">
        <v>6</v>
      </c>
      <c r="L30" s="154">
        <f t="shared" si="16"/>
        <v>8</v>
      </c>
      <c r="M30" s="154"/>
      <c r="N30" s="154"/>
      <c r="O30" s="154"/>
      <c r="P30" s="154"/>
      <c r="Q30" s="154"/>
    </row>
    <row r="31" spans="1:17" ht="13.5">
      <c r="A31"/>
      <c r="B31"/>
      <c r="C31" t="s">
        <v>55</v>
      </c>
      <c r="D31" s="166">
        <v>16</v>
      </c>
      <c r="E31" s="166">
        <v>2</v>
      </c>
      <c r="F31" s="166">
        <v>2</v>
      </c>
      <c r="G31" s="154">
        <f t="shared" si="15"/>
        <v>20</v>
      </c>
      <c r="H31" s="154"/>
      <c r="I31" s="166">
        <v>1</v>
      </c>
      <c r="J31" s="166">
        <v>1</v>
      </c>
      <c r="K31" s="166">
        <v>1</v>
      </c>
      <c r="L31" s="154">
        <f t="shared" si="16"/>
        <v>3</v>
      </c>
      <c r="M31" s="154"/>
      <c r="N31" s="154"/>
      <c r="O31" s="154"/>
      <c r="P31" s="154"/>
      <c r="Q31" s="154"/>
    </row>
    <row r="32" spans="1:17" ht="13.5">
      <c r="A32"/>
      <c r="B32"/>
      <c r="C32" t="s">
        <v>56</v>
      </c>
      <c r="D32" s="166">
        <v>14</v>
      </c>
      <c r="E32" s="166">
        <v>0</v>
      </c>
      <c r="F32" s="166">
        <v>2</v>
      </c>
      <c r="G32" s="154">
        <f t="shared" si="15"/>
        <v>16</v>
      </c>
      <c r="H32" s="154"/>
      <c r="I32" s="166">
        <v>1</v>
      </c>
      <c r="J32" s="166">
        <v>0</v>
      </c>
      <c r="K32" s="166">
        <v>0</v>
      </c>
      <c r="L32" s="154">
        <f t="shared" si="16"/>
        <v>1</v>
      </c>
      <c r="M32" s="154"/>
      <c r="N32" s="154"/>
      <c r="O32" s="154"/>
      <c r="P32" s="154"/>
      <c r="Q32" s="154"/>
    </row>
    <row r="33" spans="1:17" ht="14.25" thickBot="1">
      <c r="A33"/>
      <c r="B33"/>
      <c r="C33" t="s">
        <v>61</v>
      </c>
      <c r="D33" s="166">
        <v>0</v>
      </c>
      <c r="E33" s="166">
        <v>0</v>
      </c>
      <c r="F33" s="166">
        <v>0</v>
      </c>
      <c r="G33" s="154">
        <f t="shared" si="15"/>
        <v>0</v>
      </c>
      <c r="H33" s="154"/>
      <c r="I33" s="166">
        <v>0</v>
      </c>
      <c r="J33" s="166">
        <v>0</v>
      </c>
      <c r="K33" s="166">
        <v>0</v>
      </c>
      <c r="L33" s="154">
        <f t="shared" si="16"/>
        <v>0</v>
      </c>
      <c r="M33" s="154"/>
      <c r="N33" s="154"/>
      <c r="O33" s="154"/>
      <c r="P33" s="154"/>
      <c r="Q33" s="154"/>
    </row>
    <row r="34" spans="1:17" ht="15" thickBot="1" thickTop="1">
      <c r="A34" s="163" t="s">
        <v>131</v>
      </c>
      <c r="B34" s="160" t="s">
        <v>118</v>
      </c>
      <c r="C34" s="160"/>
      <c r="D34" s="161">
        <f>SUM(D35:D41)</f>
        <v>48</v>
      </c>
      <c r="E34" s="161">
        <f aca="true" t="shared" si="17" ref="E34:L34">SUM(E35:E41)</f>
        <v>11</v>
      </c>
      <c r="F34" s="161">
        <f t="shared" si="17"/>
        <v>15</v>
      </c>
      <c r="G34" s="161">
        <f t="shared" si="17"/>
        <v>74</v>
      </c>
      <c r="H34" s="161"/>
      <c r="I34" s="161">
        <f t="shared" si="17"/>
        <v>3</v>
      </c>
      <c r="J34" s="161">
        <f t="shared" si="17"/>
        <v>4</v>
      </c>
      <c r="K34" s="161">
        <f t="shared" si="17"/>
        <v>4</v>
      </c>
      <c r="L34" s="161">
        <f t="shared" si="17"/>
        <v>11</v>
      </c>
      <c r="M34" s="154"/>
      <c r="N34" s="154"/>
      <c r="O34" s="154"/>
      <c r="P34" s="154"/>
      <c r="Q34" s="154"/>
    </row>
    <row r="35" spans="1:17" ht="13.5">
      <c r="A35"/>
      <c r="B35" t="s">
        <v>129</v>
      </c>
      <c r="C35" t="s">
        <v>51</v>
      </c>
      <c r="D35" s="166">
        <v>0</v>
      </c>
      <c r="E35" s="166">
        <v>0</v>
      </c>
      <c r="F35" s="166">
        <v>0</v>
      </c>
      <c r="G35" s="154">
        <f>SUM(D35:F35)</f>
        <v>0</v>
      </c>
      <c r="H35" s="154"/>
      <c r="I35" s="166">
        <v>0</v>
      </c>
      <c r="J35" s="166">
        <v>0</v>
      </c>
      <c r="K35" s="166">
        <v>0</v>
      </c>
      <c r="L35" s="154">
        <f>SUM(I35:K35)</f>
        <v>0</v>
      </c>
      <c r="M35" s="154"/>
      <c r="N35" s="154"/>
      <c r="O35" s="154"/>
      <c r="P35" s="154"/>
      <c r="Q35" s="154"/>
    </row>
    <row r="36" spans="1:17" ht="13.5">
      <c r="A36"/>
      <c r="B36"/>
      <c r="C36" t="s">
        <v>52</v>
      </c>
      <c r="D36" s="166">
        <v>0</v>
      </c>
      <c r="E36" s="166">
        <v>0</v>
      </c>
      <c r="F36" s="166">
        <v>0</v>
      </c>
      <c r="G36" s="154">
        <f aca="true" t="shared" si="18" ref="G36:G41">SUM(D36:F36)</f>
        <v>0</v>
      </c>
      <c r="H36" s="154"/>
      <c r="I36" s="166">
        <v>0</v>
      </c>
      <c r="J36" s="166">
        <v>0</v>
      </c>
      <c r="K36" s="166">
        <v>0</v>
      </c>
      <c r="L36" s="154">
        <f aca="true" t="shared" si="19" ref="L36:L41">SUM(I36:K36)</f>
        <v>0</v>
      </c>
      <c r="M36" s="154"/>
      <c r="N36" s="154"/>
      <c r="O36" s="154"/>
      <c r="P36" s="154"/>
      <c r="Q36" s="154"/>
    </row>
    <row r="37" spans="1:17" ht="13.5">
      <c r="A37"/>
      <c r="B37"/>
      <c r="C37" t="s">
        <v>53</v>
      </c>
      <c r="D37" s="166">
        <v>8</v>
      </c>
      <c r="E37" s="166">
        <v>1</v>
      </c>
      <c r="F37" s="166">
        <v>0</v>
      </c>
      <c r="G37" s="154">
        <f t="shared" si="18"/>
        <v>9</v>
      </c>
      <c r="H37" s="154"/>
      <c r="I37" s="166">
        <v>1</v>
      </c>
      <c r="J37" s="166">
        <v>2</v>
      </c>
      <c r="K37" s="166">
        <v>1</v>
      </c>
      <c r="L37" s="154">
        <f t="shared" si="19"/>
        <v>4</v>
      </c>
      <c r="M37" s="154"/>
      <c r="N37" s="154"/>
      <c r="O37" s="154"/>
      <c r="P37" s="154"/>
      <c r="Q37" s="154"/>
    </row>
    <row r="38" spans="1:17" ht="13.5">
      <c r="A38"/>
      <c r="B38"/>
      <c r="C38" t="s">
        <v>54</v>
      </c>
      <c r="D38" s="166">
        <v>13</v>
      </c>
      <c r="E38" s="166">
        <v>3</v>
      </c>
      <c r="F38" s="166">
        <v>3</v>
      </c>
      <c r="G38" s="154">
        <f t="shared" si="18"/>
        <v>19</v>
      </c>
      <c r="H38" s="154"/>
      <c r="I38" s="166">
        <v>0</v>
      </c>
      <c r="J38" s="166">
        <v>0</v>
      </c>
      <c r="K38" s="166">
        <v>1</v>
      </c>
      <c r="L38" s="154">
        <f t="shared" si="19"/>
        <v>1</v>
      </c>
      <c r="M38" s="154"/>
      <c r="N38" s="154"/>
      <c r="O38" s="154"/>
      <c r="P38" s="154"/>
      <c r="Q38" s="154"/>
    </row>
    <row r="39" spans="1:17" ht="13.5">
      <c r="A39"/>
      <c r="B39"/>
      <c r="C39" t="s">
        <v>55</v>
      </c>
      <c r="D39" s="166">
        <v>13</v>
      </c>
      <c r="E39" s="166">
        <v>7</v>
      </c>
      <c r="F39" s="166">
        <v>8</v>
      </c>
      <c r="G39" s="154">
        <f t="shared" si="18"/>
        <v>28</v>
      </c>
      <c r="H39" s="154"/>
      <c r="I39" s="166">
        <v>1</v>
      </c>
      <c r="J39" s="166">
        <v>0</v>
      </c>
      <c r="K39" s="166">
        <v>2</v>
      </c>
      <c r="L39" s="154">
        <f t="shared" si="19"/>
        <v>3</v>
      </c>
      <c r="M39" s="154"/>
      <c r="N39" s="154"/>
      <c r="O39" s="154"/>
      <c r="P39" s="154"/>
      <c r="Q39" s="154"/>
    </row>
    <row r="40" spans="1:17" ht="13.5">
      <c r="A40"/>
      <c r="B40"/>
      <c r="C40" t="s">
        <v>56</v>
      </c>
      <c r="D40" s="166">
        <v>14</v>
      </c>
      <c r="E40" s="166">
        <v>0</v>
      </c>
      <c r="F40" s="166">
        <v>4</v>
      </c>
      <c r="G40" s="154">
        <f t="shared" si="18"/>
        <v>18</v>
      </c>
      <c r="H40" s="154"/>
      <c r="I40" s="166">
        <v>1</v>
      </c>
      <c r="J40" s="166">
        <v>2</v>
      </c>
      <c r="K40" s="166">
        <v>0</v>
      </c>
      <c r="L40" s="154">
        <f t="shared" si="19"/>
        <v>3</v>
      </c>
      <c r="M40" s="154"/>
      <c r="N40" s="154"/>
      <c r="O40" s="154"/>
      <c r="P40" s="154"/>
      <c r="Q40" s="154"/>
    </row>
    <row r="41" spans="1:17" ht="14.25" thickBot="1">
      <c r="A41" s="148"/>
      <c r="B41" s="148"/>
      <c r="C41" s="148" t="s">
        <v>61</v>
      </c>
      <c r="D41" s="167">
        <v>0</v>
      </c>
      <c r="E41" s="167">
        <v>0</v>
      </c>
      <c r="F41" s="167">
        <v>0</v>
      </c>
      <c r="G41" s="165">
        <f t="shared" si="18"/>
        <v>0</v>
      </c>
      <c r="H41" s="165"/>
      <c r="I41" s="167">
        <v>0</v>
      </c>
      <c r="J41" s="167">
        <v>0</v>
      </c>
      <c r="K41" s="167">
        <v>0</v>
      </c>
      <c r="L41" s="165">
        <f t="shared" si="19"/>
        <v>0</v>
      </c>
      <c r="M41" s="154"/>
      <c r="N41" s="154"/>
      <c r="O41" s="154"/>
      <c r="P41" s="154"/>
      <c r="Q41" s="154"/>
    </row>
    <row r="42" spans="1:17" ht="15" thickBot="1" thickTop="1">
      <c r="A42" t="s">
        <v>164</v>
      </c>
      <c r="B42"/>
      <c r="C42"/>
      <c r="D42" s="154"/>
      <c r="E42" s="154"/>
      <c r="F42" s="154"/>
      <c r="G42" s="154"/>
      <c r="H42" s="154"/>
      <c r="I42" s="154"/>
      <c r="J42" s="154"/>
      <c r="K42" s="154"/>
      <c r="L42" s="154"/>
      <c r="M42" s="154"/>
      <c r="N42" s="154"/>
      <c r="O42" s="154"/>
      <c r="P42" s="154"/>
      <c r="Q42" s="154"/>
    </row>
    <row r="43" spans="1:17" ht="14.25" thickTop="1">
      <c r="A43" s="155" t="s">
        <v>115</v>
      </c>
      <c r="B43" s="155"/>
      <c r="C43" s="155"/>
      <c r="D43" s="156" t="s">
        <v>141</v>
      </c>
      <c r="E43" s="156"/>
      <c r="F43" s="156"/>
      <c r="G43" s="156"/>
      <c r="H43" s="157"/>
      <c r="I43" s="156" t="s">
        <v>142</v>
      </c>
      <c r="J43" s="156"/>
      <c r="K43" s="156"/>
      <c r="L43" s="156"/>
      <c r="M43" s="154"/>
      <c r="N43" s="154"/>
      <c r="O43" s="154"/>
      <c r="P43" s="154"/>
      <c r="Q43" s="154"/>
    </row>
    <row r="44" spans="1:17" ht="14.25" thickBot="1">
      <c r="A44" s="158"/>
      <c r="B44" s="158" t="s">
        <v>121</v>
      </c>
      <c r="C44" s="158" t="s">
        <v>122</v>
      </c>
      <c r="D44" s="159" t="s">
        <v>59</v>
      </c>
      <c r="E44" s="159" t="s">
        <v>60</v>
      </c>
      <c r="F44" s="159" t="s">
        <v>61</v>
      </c>
      <c r="G44" s="159" t="s">
        <v>62</v>
      </c>
      <c r="H44" s="159"/>
      <c r="I44" s="159" t="s">
        <v>59</v>
      </c>
      <c r="J44" s="159" t="s">
        <v>60</v>
      </c>
      <c r="K44" s="159" t="s">
        <v>61</v>
      </c>
      <c r="L44" s="159" t="s">
        <v>62</v>
      </c>
      <c r="M44" s="154"/>
      <c r="N44" s="154"/>
      <c r="O44" s="154"/>
      <c r="P44" s="154"/>
      <c r="Q44" s="154"/>
    </row>
    <row r="45" spans="1:17" ht="15" thickBot="1" thickTop="1">
      <c r="A45" t="s">
        <v>125</v>
      </c>
      <c r="B45" s="160" t="s">
        <v>118</v>
      </c>
      <c r="C45" s="160"/>
      <c r="D45" s="161">
        <v>1726</v>
      </c>
      <c r="E45" s="161">
        <v>513</v>
      </c>
      <c r="F45" s="161">
        <v>469</v>
      </c>
      <c r="G45" s="161">
        <v>2708</v>
      </c>
      <c r="H45" s="161"/>
      <c r="I45" s="161">
        <v>363</v>
      </c>
      <c r="J45" s="161">
        <v>423</v>
      </c>
      <c r="K45" s="161">
        <v>568</v>
      </c>
      <c r="L45" s="161">
        <v>1354</v>
      </c>
      <c r="M45" s="154"/>
      <c r="N45" s="154"/>
      <c r="O45" s="154"/>
      <c r="P45" s="154"/>
      <c r="Q45" s="154"/>
    </row>
    <row r="46" spans="1:17" ht="13.5">
      <c r="A46"/>
      <c r="B46" t="s">
        <v>129</v>
      </c>
      <c r="C46" t="s">
        <v>51</v>
      </c>
      <c r="D46" s="166">
        <v>11</v>
      </c>
      <c r="E46" s="166">
        <v>2</v>
      </c>
      <c r="F46" s="166">
        <v>0</v>
      </c>
      <c r="G46" s="154">
        <v>13</v>
      </c>
      <c r="H46" s="154"/>
      <c r="I46" s="166">
        <v>8</v>
      </c>
      <c r="J46" s="166">
        <v>4</v>
      </c>
      <c r="K46" s="166">
        <v>1</v>
      </c>
      <c r="L46" s="154">
        <v>13</v>
      </c>
      <c r="M46" s="154"/>
      <c r="N46" s="154"/>
      <c r="O46" s="154"/>
      <c r="P46" s="154"/>
      <c r="Q46" s="154"/>
    </row>
    <row r="47" spans="1:17" ht="13.5">
      <c r="A47"/>
      <c r="B47"/>
      <c r="C47" t="s">
        <v>52</v>
      </c>
      <c r="D47" s="166">
        <v>13</v>
      </c>
      <c r="E47" s="166">
        <v>0</v>
      </c>
      <c r="F47" s="166">
        <v>4</v>
      </c>
      <c r="G47" s="154">
        <v>17</v>
      </c>
      <c r="H47" s="154"/>
      <c r="I47" s="166">
        <v>19</v>
      </c>
      <c r="J47" s="166">
        <v>43</v>
      </c>
      <c r="K47" s="166">
        <v>34</v>
      </c>
      <c r="L47" s="154">
        <v>96</v>
      </c>
      <c r="M47" s="154"/>
      <c r="N47" s="154"/>
      <c r="O47" s="154"/>
      <c r="P47" s="154"/>
      <c r="Q47" s="154"/>
    </row>
    <row r="48" spans="1:17" ht="13.5">
      <c r="A48"/>
      <c r="B48"/>
      <c r="C48" t="s">
        <v>53</v>
      </c>
      <c r="D48" s="166">
        <v>603</v>
      </c>
      <c r="E48" s="166">
        <v>121</v>
      </c>
      <c r="F48" s="166">
        <v>125</v>
      </c>
      <c r="G48" s="154">
        <v>849</v>
      </c>
      <c r="H48" s="154"/>
      <c r="I48" s="166">
        <v>179</v>
      </c>
      <c r="J48" s="166">
        <v>299</v>
      </c>
      <c r="K48" s="166">
        <v>403</v>
      </c>
      <c r="L48" s="154">
        <v>881</v>
      </c>
      <c r="M48" s="154"/>
      <c r="N48" s="154"/>
      <c r="O48" s="154"/>
      <c r="P48" s="154"/>
      <c r="Q48" s="154"/>
    </row>
    <row r="49" spans="1:17" ht="13.5">
      <c r="A49"/>
      <c r="B49"/>
      <c r="C49" t="s">
        <v>54</v>
      </c>
      <c r="D49" s="166">
        <v>537</v>
      </c>
      <c r="E49" s="166">
        <v>205</v>
      </c>
      <c r="F49" s="166">
        <v>175</v>
      </c>
      <c r="G49" s="154">
        <v>917</v>
      </c>
      <c r="H49" s="154"/>
      <c r="I49" s="166">
        <v>84</v>
      </c>
      <c r="J49" s="166">
        <v>59</v>
      </c>
      <c r="K49" s="166">
        <v>116</v>
      </c>
      <c r="L49" s="154">
        <v>259</v>
      </c>
      <c r="M49" s="154"/>
      <c r="N49" s="154"/>
      <c r="O49" s="154"/>
      <c r="P49" s="154"/>
      <c r="Q49" s="154"/>
    </row>
    <row r="50" spans="1:17" ht="13.5">
      <c r="A50"/>
      <c r="B50"/>
      <c r="C50" t="s">
        <v>55</v>
      </c>
      <c r="D50" s="166">
        <v>320</v>
      </c>
      <c r="E50" s="166">
        <v>114</v>
      </c>
      <c r="F50" s="166">
        <v>87</v>
      </c>
      <c r="G50" s="154">
        <v>521</v>
      </c>
      <c r="H50" s="154"/>
      <c r="I50" s="166">
        <v>27</v>
      </c>
      <c r="J50" s="166">
        <v>13</v>
      </c>
      <c r="K50" s="166">
        <v>10</v>
      </c>
      <c r="L50" s="154">
        <v>50</v>
      </c>
      <c r="M50" s="154"/>
      <c r="N50" s="154"/>
      <c r="O50" s="154"/>
      <c r="P50" s="154"/>
      <c r="Q50" s="154"/>
    </row>
    <row r="51" spans="1:17" ht="13.5">
      <c r="A51"/>
      <c r="B51"/>
      <c r="C51" t="s">
        <v>56</v>
      </c>
      <c r="D51" s="166">
        <v>242</v>
      </c>
      <c r="E51" s="166">
        <v>70</v>
      </c>
      <c r="F51" s="166">
        <v>76</v>
      </c>
      <c r="G51" s="154">
        <v>388</v>
      </c>
      <c r="H51" s="154"/>
      <c r="I51" s="166">
        <v>46</v>
      </c>
      <c r="J51" s="166">
        <v>1</v>
      </c>
      <c r="K51" s="166">
        <v>3</v>
      </c>
      <c r="L51" s="154">
        <v>50</v>
      </c>
      <c r="M51" s="154"/>
      <c r="N51" s="154"/>
      <c r="O51" s="154"/>
      <c r="P51" s="154"/>
      <c r="Q51" s="154"/>
    </row>
    <row r="52" spans="1:17" ht="14.25" thickBot="1">
      <c r="A52"/>
      <c r="B52"/>
      <c r="C52" t="s">
        <v>61</v>
      </c>
      <c r="D52" s="166">
        <v>0</v>
      </c>
      <c r="E52" s="166">
        <v>1</v>
      </c>
      <c r="F52" s="166">
        <v>2</v>
      </c>
      <c r="G52" s="154">
        <v>3</v>
      </c>
      <c r="H52" s="154"/>
      <c r="I52" s="166">
        <v>0</v>
      </c>
      <c r="J52" s="166">
        <v>4</v>
      </c>
      <c r="K52" s="166">
        <v>1</v>
      </c>
      <c r="L52" s="154">
        <v>5</v>
      </c>
      <c r="M52" s="154"/>
      <c r="N52" s="154"/>
      <c r="O52" s="154"/>
      <c r="P52" s="154"/>
      <c r="Q52" s="154"/>
    </row>
    <row r="53" spans="1:17" ht="15" thickBot="1" thickTop="1">
      <c r="A53" s="163" t="s">
        <v>131</v>
      </c>
      <c r="B53" s="160" t="s">
        <v>118</v>
      </c>
      <c r="C53" s="160"/>
      <c r="D53" s="161">
        <v>868</v>
      </c>
      <c r="E53" s="161">
        <v>456</v>
      </c>
      <c r="F53" s="161">
        <v>399</v>
      </c>
      <c r="G53" s="161">
        <v>1723</v>
      </c>
      <c r="H53" s="161"/>
      <c r="I53" s="161">
        <v>86</v>
      </c>
      <c r="J53" s="161">
        <v>101</v>
      </c>
      <c r="K53" s="161">
        <v>102</v>
      </c>
      <c r="L53" s="161">
        <v>289</v>
      </c>
      <c r="M53" s="154"/>
      <c r="N53" s="154"/>
      <c r="O53" s="154"/>
      <c r="P53" s="154"/>
      <c r="Q53" s="154"/>
    </row>
    <row r="54" spans="1:17" ht="13.5">
      <c r="A54"/>
      <c r="B54" t="s">
        <v>129</v>
      </c>
      <c r="C54" t="s">
        <v>51</v>
      </c>
      <c r="D54" s="166">
        <v>9</v>
      </c>
      <c r="E54" s="166">
        <v>0</v>
      </c>
      <c r="F54" s="166">
        <v>0</v>
      </c>
      <c r="G54" s="154">
        <v>9</v>
      </c>
      <c r="H54" s="154"/>
      <c r="I54" s="166">
        <v>2</v>
      </c>
      <c r="J54" s="166">
        <v>3</v>
      </c>
      <c r="K54" s="166">
        <v>1</v>
      </c>
      <c r="L54" s="154">
        <v>6</v>
      </c>
      <c r="M54" s="154"/>
      <c r="N54" s="154"/>
      <c r="O54" s="154"/>
      <c r="P54" s="154"/>
      <c r="Q54" s="154"/>
    </row>
    <row r="55" spans="1:17" ht="13.5">
      <c r="A55"/>
      <c r="B55"/>
      <c r="C55" t="s">
        <v>52</v>
      </c>
      <c r="D55" s="166">
        <v>0</v>
      </c>
      <c r="E55" s="166">
        <v>0</v>
      </c>
      <c r="F55" s="166">
        <v>0</v>
      </c>
      <c r="G55" s="154">
        <v>0</v>
      </c>
      <c r="H55" s="154"/>
      <c r="I55" s="166">
        <v>2</v>
      </c>
      <c r="J55" s="166">
        <v>0</v>
      </c>
      <c r="K55" s="166">
        <v>1</v>
      </c>
      <c r="L55" s="154">
        <v>3</v>
      </c>
      <c r="M55" s="154"/>
      <c r="N55" s="154"/>
      <c r="O55" s="154"/>
      <c r="P55" s="154"/>
      <c r="Q55" s="154"/>
    </row>
    <row r="56" spans="1:17" ht="13.5">
      <c r="A56"/>
      <c r="B56"/>
      <c r="C56" t="s">
        <v>53</v>
      </c>
      <c r="D56" s="166">
        <v>90</v>
      </c>
      <c r="E56" s="166">
        <v>71</v>
      </c>
      <c r="F56" s="166">
        <v>51</v>
      </c>
      <c r="G56" s="154">
        <v>212</v>
      </c>
      <c r="H56" s="154"/>
      <c r="I56" s="166">
        <v>19</v>
      </c>
      <c r="J56" s="166">
        <v>40</v>
      </c>
      <c r="K56" s="166">
        <v>46</v>
      </c>
      <c r="L56" s="154">
        <v>105</v>
      </c>
      <c r="M56" s="154"/>
      <c r="N56" s="154"/>
      <c r="O56" s="154"/>
      <c r="P56" s="154"/>
      <c r="Q56" s="154"/>
    </row>
    <row r="57" spans="1:17" ht="13.5">
      <c r="A57"/>
      <c r="B57"/>
      <c r="C57" t="s">
        <v>54</v>
      </c>
      <c r="D57" s="166">
        <v>231</v>
      </c>
      <c r="E57" s="166">
        <v>157</v>
      </c>
      <c r="F57" s="166">
        <v>125</v>
      </c>
      <c r="G57" s="154">
        <v>513</v>
      </c>
      <c r="H57" s="154"/>
      <c r="I57" s="166">
        <v>23</v>
      </c>
      <c r="J57" s="166">
        <v>45</v>
      </c>
      <c r="K57" s="166">
        <v>36</v>
      </c>
      <c r="L57" s="154">
        <v>104</v>
      </c>
      <c r="M57" s="154"/>
      <c r="N57" s="154"/>
      <c r="O57" s="154"/>
      <c r="P57" s="154"/>
      <c r="Q57" s="154"/>
    </row>
    <row r="58" spans="1:17" ht="13.5">
      <c r="A58"/>
      <c r="B58"/>
      <c r="C58" t="s">
        <v>55</v>
      </c>
      <c r="D58" s="166">
        <v>254</v>
      </c>
      <c r="E58" s="166">
        <v>123</v>
      </c>
      <c r="F58" s="166">
        <v>118</v>
      </c>
      <c r="G58" s="154">
        <v>495</v>
      </c>
      <c r="H58" s="154"/>
      <c r="I58" s="166">
        <v>12</v>
      </c>
      <c r="J58" s="166">
        <v>12</v>
      </c>
      <c r="K58" s="166">
        <v>10</v>
      </c>
      <c r="L58" s="154">
        <v>34</v>
      </c>
      <c r="M58" s="154"/>
      <c r="N58" s="154"/>
      <c r="O58" s="154"/>
      <c r="P58" s="154"/>
      <c r="Q58" s="154"/>
    </row>
    <row r="59" spans="1:17" ht="13.5">
      <c r="A59"/>
      <c r="B59"/>
      <c r="C59" t="s">
        <v>56</v>
      </c>
      <c r="D59" s="166">
        <v>284</v>
      </c>
      <c r="E59" s="166">
        <v>105</v>
      </c>
      <c r="F59" s="166">
        <v>105</v>
      </c>
      <c r="G59" s="154">
        <v>494</v>
      </c>
      <c r="H59" s="154"/>
      <c r="I59" s="166">
        <v>28</v>
      </c>
      <c r="J59" s="166">
        <v>1</v>
      </c>
      <c r="K59" s="166">
        <v>8</v>
      </c>
      <c r="L59" s="154">
        <v>37</v>
      </c>
      <c r="M59" s="154"/>
      <c r="N59" s="154"/>
      <c r="O59" s="154"/>
      <c r="P59" s="154"/>
      <c r="Q59" s="154"/>
    </row>
    <row r="60" spans="1:17" ht="14.25" thickBot="1">
      <c r="A60" s="148"/>
      <c r="B60" s="148"/>
      <c r="C60" s="148" t="s">
        <v>61</v>
      </c>
      <c r="D60" s="167">
        <v>0</v>
      </c>
      <c r="E60" s="167">
        <v>0</v>
      </c>
      <c r="F60" s="167">
        <v>0</v>
      </c>
      <c r="G60" s="165">
        <v>0</v>
      </c>
      <c r="H60" s="165"/>
      <c r="I60" s="167">
        <v>0</v>
      </c>
      <c r="J60" s="167">
        <v>0</v>
      </c>
      <c r="K60" s="167">
        <v>0</v>
      </c>
      <c r="L60" s="165">
        <v>0</v>
      </c>
      <c r="M60" s="154"/>
      <c r="N60" s="154"/>
      <c r="O60" s="154"/>
      <c r="P60" s="154"/>
      <c r="Q60" s="154"/>
    </row>
    <row r="61" spans="1:17" ht="14.25" thickTop="1">
      <c r="A61"/>
      <c r="B61"/>
      <c r="C61"/>
      <c r="D61" s="154"/>
      <c r="E61" s="154"/>
      <c r="F61" s="154"/>
      <c r="G61" s="154"/>
      <c r="H61" s="154"/>
      <c r="I61" s="154"/>
      <c r="J61" s="154"/>
      <c r="K61" s="154"/>
      <c r="L61" s="154"/>
      <c r="M61" s="154"/>
      <c r="N61" s="154"/>
      <c r="O61" s="154"/>
      <c r="P61" s="154"/>
      <c r="Q61" s="154"/>
    </row>
  </sheetData>
  <sheetProtection/>
  <printOptions horizontalCentered="1"/>
  <pageMargins left="0.3937007874015748" right="0.3937007874015748" top="0.3937007874015748" bottom="0.3937007874015748"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P59"/>
  <sheetViews>
    <sheetView zoomScale="75" zoomScaleNormal="75" zoomScalePageLayoutView="0" workbookViewId="0" topLeftCell="A1">
      <selection activeCell="A1" sqref="A1"/>
    </sheetView>
  </sheetViews>
  <sheetFormatPr defaultColWidth="8.8984375" defaultRowHeight="14.25"/>
  <cols>
    <col min="1" max="1" width="12" style="91" customWidth="1"/>
    <col min="2" max="2" width="4.19921875" style="94" customWidth="1"/>
    <col min="3" max="3" width="9.69921875" style="91" customWidth="1"/>
    <col min="4" max="4" width="0.4921875" style="91" customWidth="1"/>
    <col min="5" max="6" width="10.5" style="91" customWidth="1"/>
    <col min="7" max="7" width="1.59765625" style="91" customWidth="1"/>
    <col min="8" max="8" width="5.59765625" style="95" customWidth="1"/>
    <col min="9" max="9" width="2.8984375" style="95" customWidth="1"/>
    <col min="10" max="10" width="4.5" style="95" customWidth="1"/>
    <col min="11" max="11" width="0.40625" style="91" customWidth="1"/>
    <col min="12" max="13" width="10.5" style="91" customWidth="1"/>
    <col min="14" max="14" width="1.59765625" style="91" customWidth="1"/>
    <col min="15" max="15" width="7.3984375" style="91" customWidth="1"/>
    <col min="16" max="16" width="3.09765625" style="91" customWidth="1"/>
    <col min="17" max="17" width="9" style="96" customWidth="1"/>
    <col min="18" max="16384" width="8.8984375" style="91" customWidth="1"/>
  </cols>
  <sheetData>
    <row r="1" spans="1:16" ht="13.5">
      <c r="A1" t="s">
        <v>143</v>
      </c>
      <c r="B1" s="168"/>
      <c r="C1"/>
      <c r="D1"/>
      <c r="E1"/>
      <c r="F1"/>
      <c r="G1"/>
      <c r="H1" s="169"/>
      <c r="I1" s="170"/>
      <c r="J1" s="169"/>
      <c r="K1"/>
      <c r="L1" s="136"/>
      <c r="M1"/>
      <c r="N1" s="136"/>
      <c r="O1"/>
      <c r="P1"/>
    </row>
    <row r="2" spans="1:16" ht="14.25" thickBot="1">
      <c r="A2"/>
      <c r="B2" s="168"/>
      <c r="C2"/>
      <c r="D2"/>
      <c r="E2"/>
      <c r="F2"/>
      <c r="G2"/>
      <c r="H2" s="169"/>
      <c r="I2" s="170"/>
      <c r="J2" s="169"/>
      <c r="K2"/>
      <c r="L2" s="136"/>
      <c r="M2"/>
      <c r="N2" s="136"/>
      <c r="O2"/>
      <c r="P2" s="136"/>
    </row>
    <row r="3" spans="1:16" ht="15" thickBot="1" thickTop="1">
      <c r="A3" s="155"/>
      <c r="B3" s="171"/>
      <c r="C3" s="155"/>
      <c r="D3" s="155"/>
      <c r="E3" s="172" t="s">
        <v>125</v>
      </c>
      <c r="F3" s="172"/>
      <c r="G3" s="172"/>
      <c r="H3" s="172"/>
      <c r="I3" s="172"/>
      <c r="J3" s="173"/>
      <c r="K3" s="155"/>
      <c r="L3" s="172" t="s">
        <v>131</v>
      </c>
      <c r="M3" s="172"/>
      <c r="N3" s="172"/>
      <c r="O3" s="172"/>
      <c r="P3" s="172"/>
    </row>
    <row r="4" spans="1:16" ht="14.25" thickBot="1">
      <c r="A4" s="158" t="s">
        <v>144</v>
      </c>
      <c r="B4" s="174" t="s">
        <v>65</v>
      </c>
      <c r="C4" s="158"/>
      <c r="D4" s="158" t="s">
        <v>145</v>
      </c>
      <c r="E4" s="158" t="s">
        <v>146</v>
      </c>
      <c r="F4" s="175" t="s">
        <v>147</v>
      </c>
      <c r="G4" s="175"/>
      <c r="H4" s="175"/>
      <c r="I4" s="175"/>
      <c r="J4" s="176"/>
      <c r="K4" s="158" t="s">
        <v>145</v>
      </c>
      <c r="L4" s="158" t="s">
        <v>146</v>
      </c>
      <c r="M4" s="175" t="s">
        <v>147</v>
      </c>
      <c r="N4" s="175"/>
      <c r="O4" s="175"/>
      <c r="P4" s="175"/>
    </row>
    <row r="5" spans="1:16" ht="15" thickBot="1" thickTop="1">
      <c r="A5" s="160" t="s">
        <v>66</v>
      </c>
      <c r="B5" s="177">
        <v>1</v>
      </c>
      <c r="C5" s="160" t="s">
        <v>66</v>
      </c>
      <c r="D5" s="178">
        <v>33</v>
      </c>
      <c r="E5" s="179">
        <v>1</v>
      </c>
      <c r="F5" s="180">
        <f aca="true" t="shared" si="0" ref="F5:F58">D5+E5</f>
        <v>34</v>
      </c>
      <c r="G5" s="181" t="s">
        <v>58</v>
      </c>
      <c r="H5" s="182">
        <f>F5/F59*100</f>
        <v>0.783410138248848</v>
      </c>
      <c r="I5" s="181" t="s">
        <v>148</v>
      </c>
      <c r="J5" s="181"/>
      <c r="K5" s="183">
        <v>30</v>
      </c>
      <c r="L5" s="179">
        <v>1</v>
      </c>
      <c r="M5" s="180">
        <f aca="true" t="shared" si="1" ref="M5:M58">SUM(K5:L5)</f>
        <v>31</v>
      </c>
      <c r="N5" s="181" t="s">
        <v>58</v>
      </c>
      <c r="O5" s="182">
        <f>M5/M59*100</f>
        <v>1.4371812702828002</v>
      </c>
      <c r="P5" s="181" t="s">
        <v>148</v>
      </c>
    </row>
    <row r="6" spans="1:16" ht="13.5">
      <c r="A6" t="s">
        <v>149</v>
      </c>
      <c r="B6" s="168">
        <v>2</v>
      </c>
      <c r="C6" t="s">
        <v>67</v>
      </c>
      <c r="D6" s="184">
        <v>7</v>
      </c>
      <c r="E6" s="185">
        <v>1</v>
      </c>
      <c r="F6" s="186">
        <f t="shared" si="0"/>
        <v>8</v>
      </c>
      <c r="G6" s="187" t="s">
        <v>58</v>
      </c>
      <c r="H6" s="188">
        <f>F6/F59*100</f>
        <v>0.18433179723502305</v>
      </c>
      <c r="I6" s="187" t="s">
        <v>148</v>
      </c>
      <c r="J6" s="189"/>
      <c r="K6" s="190">
        <v>7</v>
      </c>
      <c r="L6" s="185">
        <v>0</v>
      </c>
      <c r="M6" s="186">
        <f t="shared" si="1"/>
        <v>7</v>
      </c>
      <c r="N6" s="187" t="s">
        <v>58</v>
      </c>
      <c r="O6" s="188">
        <f>M6/M59*100</f>
        <v>0.3245248029670839</v>
      </c>
      <c r="P6" s="187" t="s">
        <v>148</v>
      </c>
    </row>
    <row r="7" spans="1:16" ht="13.5">
      <c r="A7"/>
      <c r="B7" s="168">
        <v>3</v>
      </c>
      <c r="C7" t="s">
        <v>68</v>
      </c>
      <c r="D7" s="184">
        <v>5</v>
      </c>
      <c r="E7" s="185">
        <v>0</v>
      </c>
      <c r="F7" s="186">
        <f t="shared" si="0"/>
        <v>5</v>
      </c>
      <c r="G7" s="187" t="s">
        <v>58</v>
      </c>
      <c r="H7" s="188">
        <f>F7/F59*100</f>
        <v>0.1152073732718894</v>
      </c>
      <c r="I7" s="187" t="s">
        <v>148</v>
      </c>
      <c r="J7" s="189"/>
      <c r="K7" s="190">
        <v>7</v>
      </c>
      <c r="L7" s="185">
        <v>0</v>
      </c>
      <c r="M7" s="186">
        <f t="shared" si="1"/>
        <v>7</v>
      </c>
      <c r="N7" s="187" t="s">
        <v>58</v>
      </c>
      <c r="O7" s="188">
        <f>M7/M59*100</f>
        <v>0.3245248029670839</v>
      </c>
      <c r="P7" s="187" t="s">
        <v>148</v>
      </c>
    </row>
    <row r="8" spans="1:16" ht="13.5">
      <c r="A8"/>
      <c r="B8" s="168">
        <v>4</v>
      </c>
      <c r="C8" t="s">
        <v>69</v>
      </c>
      <c r="D8" s="184">
        <v>17</v>
      </c>
      <c r="E8" s="185">
        <v>2</v>
      </c>
      <c r="F8" s="186">
        <f t="shared" si="0"/>
        <v>19</v>
      </c>
      <c r="G8" s="187" t="s">
        <v>58</v>
      </c>
      <c r="H8" s="188">
        <f>F8/F59*100</f>
        <v>0.4377880184331797</v>
      </c>
      <c r="I8" s="187" t="s">
        <v>148</v>
      </c>
      <c r="J8" s="189"/>
      <c r="K8" s="190">
        <v>15</v>
      </c>
      <c r="L8" s="185">
        <v>1</v>
      </c>
      <c r="M8" s="186">
        <f t="shared" si="1"/>
        <v>16</v>
      </c>
      <c r="N8" s="187" t="s">
        <v>58</v>
      </c>
      <c r="O8" s="188">
        <f>M8/M59*100</f>
        <v>0.7417709782104774</v>
      </c>
      <c r="P8" s="187" t="s">
        <v>148</v>
      </c>
    </row>
    <row r="9" spans="1:16" ht="13.5">
      <c r="A9"/>
      <c r="B9" s="168">
        <v>5</v>
      </c>
      <c r="C9" t="s">
        <v>70</v>
      </c>
      <c r="D9" s="184">
        <v>6</v>
      </c>
      <c r="E9" s="185">
        <v>0</v>
      </c>
      <c r="F9" s="186">
        <f t="shared" si="0"/>
        <v>6</v>
      </c>
      <c r="G9" s="187" t="s">
        <v>58</v>
      </c>
      <c r="H9" s="188">
        <f>F9/F59*100</f>
        <v>0.1382488479262673</v>
      </c>
      <c r="I9" s="187" t="s">
        <v>148</v>
      </c>
      <c r="J9" s="189"/>
      <c r="K9" s="190">
        <v>4</v>
      </c>
      <c r="L9" s="185">
        <v>0</v>
      </c>
      <c r="M9" s="186">
        <f t="shared" si="1"/>
        <v>4</v>
      </c>
      <c r="N9" s="187" t="s">
        <v>58</v>
      </c>
      <c r="O9" s="188">
        <f>M9/M59*100</f>
        <v>0.18544274455261936</v>
      </c>
      <c r="P9" s="187" t="s">
        <v>148</v>
      </c>
    </row>
    <row r="10" spans="1:16" ht="13.5">
      <c r="A10"/>
      <c r="B10" s="168">
        <v>6</v>
      </c>
      <c r="C10" t="s">
        <v>71</v>
      </c>
      <c r="D10" s="184">
        <v>5</v>
      </c>
      <c r="E10" s="185">
        <v>0</v>
      </c>
      <c r="F10" s="186">
        <f t="shared" si="0"/>
        <v>5</v>
      </c>
      <c r="G10" s="187" t="s">
        <v>58</v>
      </c>
      <c r="H10" s="188">
        <f>F10/F59*100</f>
        <v>0.1152073732718894</v>
      </c>
      <c r="I10" s="187" t="s">
        <v>148</v>
      </c>
      <c r="J10" s="189"/>
      <c r="K10" s="190">
        <v>8</v>
      </c>
      <c r="L10" s="185">
        <v>0</v>
      </c>
      <c r="M10" s="186">
        <f t="shared" si="1"/>
        <v>8</v>
      </c>
      <c r="N10" s="187" t="s">
        <v>58</v>
      </c>
      <c r="O10" s="188">
        <f>M10/M59*100</f>
        <v>0.3708854891052387</v>
      </c>
      <c r="P10" s="187" t="s">
        <v>148</v>
      </c>
    </row>
    <row r="11" spans="1:16" ht="13.5">
      <c r="A11"/>
      <c r="B11" s="168">
        <v>7</v>
      </c>
      <c r="C11" t="s">
        <v>72</v>
      </c>
      <c r="D11" s="184">
        <v>24</v>
      </c>
      <c r="E11" s="185">
        <v>1</v>
      </c>
      <c r="F11" s="186">
        <f t="shared" si="0"/>
        <v>25</v>
      </c>
      <c r="G11" s="187" t="s">
        <v>58</v>
      </c>
      <c r="H11" s="188">
        <f>F11/F59*100</f>
        <v>0.5760368663594471</v>
      </c>
      <c r="I11" s="187" t="s">
        <v>148</v>
      </c>
      <c r="J11" s="189"/>
      <c r="K11" s="190">
        <v>12</v>
      </c>
      <c r="L11" s="185">
        <v>1</v>
      </c>
      <c r="M11" s="186">
        <f t="shared" si="1"/>
        <v>13</v>
      </c>
      <c r="N11" s="187" t="s">
        <v>58</v>
      </c>
      <c r="O11" s="188">
        <f>M11/M59*100</f>
        <v>0.602688919796013</v>
      </c>
      <c r="P11" s="187" t="s">
        <v>148</v>
      </c>
    </row>
    <row r="12" spans="1:16" ht="14.25" thickBot="1">
      <c r="A12"/>
      <c r="B12" s="168"/>
      <c r="C12" s="191" t="s">
        <v>150</v>
      </c>
      <c r="D12" s="192">
        <v>64</v>
      </c>
      <c r="E12" s="193">
        <f>SUM(E6:E11)</f>
        <v>4</v>
      </c>
      <c r="F12" s="193">
        <f t="shared" si="0"/>
        <v>68</v>
      </c>
      <c r="G12" s="193" t="s">
        <v>58</v>
      </c>
      <c r="H12" s="194">
        <f>F12/F59*100</f>
        <v>1.566820276497696</v>
      </c>
      <c r="I12" s="193" t="s">
        <v>148</v>
      </c>
      <c r="J12" s="193"/>
      <c r="K12" s="193">
        <v>53</v>
      </c>
      <c r="L12" s="193">
        <f>SUM(L6:L11)</f>
        <v>2</v>
      </c>
      <c r="M12" s="193">
        <f t="shared" si="1"/>
        <v>55</v>
      </c>
      <c r="N12" s="195" t="s">
        <v>58</v>
      </c>
      <c r="O12" s="196">
        <f>M12/M59*100</f>
        <v>2.5498377375985166</v>
      </c>
      <c r="P12" s="195" t="s">
        <v>148</v>
      </c>
    </row>
    <row r="13" spans="1:16" ht="13.5">
      <c r="A13" s="133" t="s">
        <v>151</v>
      </c>
      <c r="B13" s="197">
        <v>8</v>
      </c>
      <c r="C13" s="133" t="s">
        <v>73</v>
      </c>
      <c r="D13" s="198">
        <v>341</v>
      </c>
      <c r="E13" s="199">
        <v>1</v>
      </c>
      <c r="F13" s="200">
        <f t="shared" si="0"/>
        <v>342</v>
      </c>
      <c r="G13" s="187" t="s">
        <v>58</v>
      </c>
      <c r="H13" s="201">
        <f>F13/F59*100</f>
        <v>7.880184331797235</v>
      </c>
      <c r="I13" s="187" t="s">
        <v>148</v>
      </c>
      <c r="J13" s="187"/>
      <c r="K13" s="202">
        <v>149</v>
      </c>
      <c r="L13" s="185">
        <v>1</v>
      </c>
      <c r="M13" s="200">
        <f t="shared" si="1"/>
        <v>150</v>
      </c>
      <c r="N13" s="187" t="s">
        <v>58</v>
      </c>
      <c r="O13" s="201">
        <f>M13/M59*100</f>
        <v>6.954102920723226</v>
      </c>
      <c r="P13" s="187" t="s">
        <v>148</v>
      </c>
    </row>
    <row r="14" spans="1:16" ht="13.5">
      <c r="A14"/>
      <c r="B14" s="203">
        <v>9</v>
      </c>
      <c r="C14" t="s">
        <v>74</v>
      </c>
      <c r="D14" s="184">
        <v>93</v>
      </c>
      <c r="E14" s="185">
        <v>0</v>
      </c>
      <c r="F14" s="186">
        <f t="shared" si="0"/>
        <v>93</v>
      </c>
      <c r="G14" s="187" t="s">
        <v>58</v>
      </c>
      <c r="H14" s="188">
        <f>F14/F59*100</f>
        <v>2.142857142857143</v>
      </c>
      <c r="I14" s="187" t="s">
        <v>148</v>
      </c>
      <c r="J14" s="189"/>
      <c r="K14" s="190">
        <v>68</v>
      </c>
      <c r="L14" s="185">
        <v>1</v>
      </c>
      <c r="M14" s="186">
        <f t="shared" si="1"/>
        <v>69</v>
      </c>
      <c r="N14" s="187" t="s">
        <v>58</v>
      </c>
      <c r="O14" s="188">
        <f>M14/M59*100</f>
        <v>3.1988873435326846</v>
      </c>
      <c r="P14" s="187" t="s">
        <v>148</v>
      </c>
    </row>
    <row r="15" spans="1:16" ht="13.5">
      <c r="A15"/>
      <c r="B15" s="203">
        <v>10</v>
      </c>
      <c r="C15" t="s">
        <v>75</v>
      </c>
      <c r="D15" s="184">
        <v>67</v>
      </c>
      <c r="E15" s="185">
        <v>1</v>
      </c>
      <c r="F15" s="186">
        <f t="shared" si="0"/>
        <v>68</v>
      </c>
      <c r="G15" s="187" t="s">
        <v>58</v>
      </c>
      <c r="H15" s="188">
        <f>F15/F59*100</f>
        <v>1.566820276497696</v>
      </c>
      <c r="I15" s="187" t="s">
        <v>148</v>
      </c>
      <c r="J15" s="189"/>
      <c r="K15" s="190">
        <v>44</v>
      </c>
      <c r="L15" s="185">
        <v>1</v>
      </c>
      <c r="M15" s="186">
        <f t="shared" si="1"/>
        <v>45</v>
      </c>
      <c r="N15" s="187" t="s">
        <v>58</v>
      </c>
      <c r="O15" s="188">
        <f>M15/M59*100</f>
        <v>2.086230876216968</v>
      </c>
      <c r="P15" s="187" t="s">
        <v>148</v>
      </c>
    </row>
    <row r="16" spans="1:16" ht="13.5">
      <c r="A16"/>
      <c r="B16" s="203">
        <v>11</v>
      </c>
      <c r="C16" t="s">
        <v>76</v>
      </c>
      <c r="D16" s="184">
        <v>182</v>
      </c>
      <c r="E16" s="185">
        <v>8</v>
      </c>
      <c r="F16" s="186">
        <f t="shared" si="0"/>
        <v>190</v>
      </c>
      <c r="G16" s="187" t="s">
        <v>58</v>
      </c>
      <c r="H16" s="188">
        <f>F16/F59*100</f>
        <v>4.377880184331797</v>
      </c>
      <c r="I16" s="187" t="s">
        <v>148</v>
      </c>
      <c r="J16" s="189"/>
      <c r="K16" s="190">
        <v>113</v>
      </c>
      <c r="L16" s="185">
        <v>5</v>
      </c>
      <c r="M16" s="186">
        <f t="shared" si="1"/>
        <v>118</v>
      </c>
      <c r="N16" s="187" t="s">
        <v>58</v>
      </c>
      <c r="O16" s="188">
        <f>M16/M59*100</f>
        <v>5.470560964302272</v>
      </c>
      <c r="P16" s="187" t="s">
        <v>148</v>
      </c>
    </row>
    <row r="17" spans="1:16" ht="13.5">
      <c r="A17"/>
      <c r="B17" s="203">
        <v>12</v>
      </c>
      <c r="C17" t="s">
        <v>77</v>
      </c>
      <c r="D17" s="184">
        <v>315</v>
      </c>
      <c r="E17" s="185">
        <v>17</v>
      </c>
      <c r="F17" s="186">
        <f t="shared" si="0"/>
        <v>332</v>
      </c>
      <c r="G17" s="187" t="s">
        <v>58</v>
      </c>
      <c r="H17" s="188">
        <f>F17/F59*100</f>
        <v>7.649769585253456</v>
      </c>
      <c r="I17" s="187" t="s">
        <v>148</v>
      </c>
      <c r="J17" s="189"/>
      <c r="K17" s="190">
        <v>183</v>
      </c>
      <c r="L17" s="185">
        <v>7</v>
      </c>
      <c r="M17" s="186">
        <f t="shared" si="1"/>
        <v>190</v>
      </c>
      <c r="N17" s="187" t="s">
        <v>58</v>
      </c>
      <c r="O17" s="188">
        <f>M17/M59*100</f>
        <v>8.80853036624942</v>
      </c>
      <c r="P17" s="187" t="s">
        <v>148</v>
      </c>
    </row>
    <row r="18" spans="1:16" ht="13.5">
      <c r="A18"/>
      <c r="B18" s="203">
        <v>13</v>
      </c>
      <c r="C18" t="s">
        <v>78</v>
      </c>
      <c r="D18" s="184">
        <v>1544</v>
      </c>
      <c r="E18" s="185">
        <v>59</v>
      </c>
      <c r="F18" s="186">
        <f t="shared" si="0"/>
        <v>1603</v>
      </c>
      <c r="G18" s="187" t="s">
        <v>58</v>
      </c>
      <c r="H18" s="188">
        <f>F18/F59*100</f>
        <v>36.935483870967744</v>
      </c>
      <c r="I18" s="187" t="s">
        <v>148</v>
      </c>
      <c r="J18" s="189"/>
      <c r="K18" s="190">
        <v>650</v>
      </c>
      <c r="L18" s="185">
        <v>22</v>
      </c>
      <c r="M18" s="186">
        <f t="shared" si="1"/>
        <v>672</v>
      </c>
      <c r="N18" s="187" t="s">
        <v>58</v>
      </c>
      <c r="O18" s="188">
        <f>M18/M59*100</f>
        <v>31.154381084840054</v>
      </c>
      <c r="P18" s="187" t="s">
        <v>148</v>
      </c>
    </row>
    <row r="19" spans="1:16" ht="13.5">
      <c r="A19"/>
      <c r="B19" s="203">
        <v>14</v>
      </c>
      <c r="C19" t="s">
        <v>79</v>
      </c>
      <c r="D19" s="184">
        <v>360</v>
      </c>
      <c r="E19" s="185">
        <v>15</v>
      </c>
      <c r="F19" s="186">
        <f t="shared" si="0"/>
        <v>375</v>
      </c>
      <c r="G19" s="187" t="s">
        <v>58</v>
      </c>
      <c r="H19" s="188">
        <f>F19/F59*100</f>
        <v>8.640552995391705</v>
      </c>
      <c r="I19" s="187" t="s">
        <v>148</v>
      </c>
      <c r="J19" s="189"/>
      <c r="K19" s="190">
        <v>186</v>
      </c>
      <c r="L19" s="185">
        <v>13</v>
      </c>
      <c r="M19" s="186">
        <f t="shared" si="1"/>
        <v>199</v>
      </c>
      <c r="N19" s="187" t="s">
        <v>58</v>
      </c>
      <c r="O19" s="188">
        <f>M19/M59*100</f>
        <v>9.225776541492813</v>
      </c>
      <c r="P19" s="187" t="s">
        <v>148</v>
      </c>
    </row>
    <row r="20" spans="1:16" ht="13.5">
      <c r="A20"/>
      <c r="B20" s="203">
        <v>15</v>
      </c>
      <c r="C20" t="s">
        <v>80</v>
      </c>
      <c r="D20" s="184">
        <v>40</v>
      </c>
      <c r="E20" s="185">
        <v>0</v>
      </c>
      <c r="F20" s="186">
        <f t="shared" si="0"/>
        <v>40</v>
      </c>
      <c r="G20" s="187" t="s">
        <v>58</v>
      </c>
      <c r="H20" s="188">
        <f>F20/F59*100</f>
        <v>0.9216589861751152</v>
      </c>
      <c r="I20" s="187" t="s">
        <v>148</v>
      </c>
      <c r="J20" s="189"/>
      <c r="K20" s="190">
        <v>22</v>
      </c>
      <c r="L20" s="185">
        <v>0</v>
      </c>
      <c r="M20" s="186">
        <f t="shared" si="1"/>
        <v>22</v>
      </c>
      <c r="N20" s="187" t="s">
        <v>58</v>
      </c>
      <c r="O20" s="188">
        <f>M20/M59*100</f>
        <v>1.0199350950394066</v>
      </c>
      <c r="P20" s="187" t="s">
        <v>148</v>
      </c>
    </row>
    <row r="21" spans="1:16" ht="13.5">
      <c r="A21"/>
      <c r="B21" s="203">
        <v>16</v>
      </c>
      <c r="C21" t="s">
        <v>81</v>
      </c>
      <c r="D21" s="184">
        <v>56</v>
      </c>
      <c r="E21" s="185">
        <v>2</v>
      </c>
      <c r="F21" s="186">
        <f t="shared" si="0"/>
        <v>58</v>
      </c>
      <c r="G21" s="187" t="s">
        <v>58</v>
      </c>
      <c r="H21" s="188">
        <f>F21/F59*100</f>
        <v>1.336405529953917</v>
      </c>
      <c r="I21" s="187" t="s">
        <v>148</v>
      </c>
      <c r="J21" s="189"/>
      <c r="K21" s="190">
        <v>20</v>
      </c>
      <c r="L21" s="185">
        <v>0</v>
      </c>
      <c r="M21" s="186">
        <f t="shared" si="1"/>
        <v>20</v>
      </c>
      <c r="N21" s="187" t="s">
        <v>58</v>
      </c>
      <c r="O21" s="188">
        <f>M21/M59*100</f>
        <v>0.927213722763097</v>
      </c>
      <c r="P21" s="187" t="s">
        <v>148</v>
      </c>
    </row>
    <row r="22" spans="1:16" ht="13.5">
      <c r="A22"/>
      <c r="B22" s="203">
        <v>17</v>
      </c>
      <c r="C22" t="s">
        <v>82</v>
      </c>
      <c r="D22" s="184">
        <v>172</v>
      </c>
      <c r="E22" s="185">
        <v>1</v>
      </c>
      <c r="F22" s="186">
        <f t="shared" si="0"/>
        <v>173</v>
      </c>
      <c r="G22" s="187" t="s">
        <v>58</v>
      </c>
      <c r="H22" s="188">
        <f>F22/F59*100</f>
        <v>3.9861751152073728</v>
      </c>
      <c r="I22" s="187" t="s">
        <v>148</v>
      </c>
      <c r="J22" s="189"/>
      <c r="K22" s="190">
        <v>61</v>
      </c>
      <c r="L22" s="185">
        <v>6</v>
      </c>
      <c r="M22" s="186">
        <f t="shared" si="1"/>
        <v>67</v>
      </c>
      <c r="N22" s="187" t="s">
        <v>58</v>
      </c>
      <c r="O22" s="188">
        <f>M22/M59*100</f>
        <v>3.1061659712563747</v>
      </c>
      <c r="P22" s="187" t="s">
        <v>148</v>
      </c>
    </row>
    <row r="23" spans="1:16" ht="14.25" thickBot="1">
      <c r="A23"/>
      <c r="B23" s="168"/>
      <c r="C23" s="204" t="s">
        <v>150</v>
      </c>
      <c r="D23" s="205">
        <v>3170</v>
      </c>
      <c r="E23" s="206">
        <f>SUM(E13:E22)</f>
        <v>104</v>
      </c>
      <c r="F23" s="193">
        <f t="shared" si="0"/>
        <v>3274</v>
      </c>
      <c r="G23" s="193" t="s">
        <v>58</v>
      </c>
      <c r="H23" s="194">
        <f>F23/F59*100</f>
        <v>75.43778801843318</v>
      </c>
      <c r="I23" s="193" t="s">
        <v>148</v>
      </c>
      <c r="J23" s="193"/>
      <c r="K23" s="193">
        <v>1496</v>
      </c>
      <c r="L23" s="193">
        <f>SUM(L13:L22)</f>
        <v>56</v>
      </c>
      <c r="M23" s="193">
        <f t="shared" si="1"/>
        <v>1552</v>
      </c>
      <c r="N23" s="195" t="s">
        <v>58</v>
      </c>
      <c r="O23" s="196">
        <f>M23/M59*100</f>
        <v>71.95178488641632</v>
      </c>
      <c r="P23" s="195" t="s">
        <v>148</v>
      </c>
    </row>
    <row r="24" spans="1:16" ht="13.5">
      <c r="A24" s="133" t="s">
        <v>152</v>
      </c>
      <c r="B24" s="197">
        <v>18</v>
      </c>
      <c r="C24" s="133" t="s">
        <v>83</v>
      </c>
      <c r="D24" s="198">
        <v>10</v>
      </c>
      <c r="E24" s="199">
        <v>0</v>
      </c>
      <c r="F24" s="200">
        <f t="shared" si="0"/>
        <v>10</v>
      </c>
      <c r="G24" s="187" t="s">
        <v>58</v>
      </c>
      <c r="H24" s="201">
        <f>F24/F59*100</f>
        <v>0.2304147465437788</v>
      </c>
      <c r="I24" s="187" t="s">
        <v>148</v>
      </c>
      <c r="J24" s="187"/>
      <c r="K24" s="202">
        <v>6</v>
      </c>
      <c r="L24" s="185">
        <v>1</v>
      </c>
      <c r="M24" s="200">
        <f t="shared" si="1"/>
        <v>7</v>
      </c>
      <c r="N24" s="187" t="s">
        <v>58</v>
      </c>
      <c r="O24" s="201">
        <f>M24/M59*100</f>
        <v>0.3245248029670839</v>
      </c>
      <c r="P24" s="187" t="s">
        <v>148</v>
      </c>
    </row>
    <row r="25" spans="1:16" ht="13.5">
      <c r="A25"/>
      <c r="B25" s="168">
        <v>19</v>
      </c>
      <c r="C25" t="s">
        <v>84</v>
      </c>
      <c r="D25" s="184">
        <v>4</v>
      </c>
      <c r="E25" s="185">
        <v>3</v>
      </c>
      <c r="F25" s="186">
        <f t="shared" si="0"/>
        <v>7</v>
      </c>
      <c r="G25" s="187" t="s">
        <v>58</v>
      </c>
      <c r="H25" s="188">
        <f>F25/F59*100</f>
        <v>0.16129032258064516</v>
      </c>
      <c r="I25" s="187" t="s">
        <v>148</v>
      </c>
      <c r="J25" s="189"/>
      <c r="K25" s="190">
        <v>4</v>
      </c>
      <c r="L25" s="185">
        <v>0</v>
      </c>
      <c r="M25" s="186">
        <f t="shared" si="1"/>
        <v>4</v>
      </c>
      <c r="N25" s="187" t="s">
        <v>58</v>
      </c>
      <c r="O25" s="188">
        <f>M25/M59*100</f>
        <v>0.18544274455261936</v>
      </c>
      <c r="P25" s="187" t="s">
        <v>148</v>
      </c>
    </row>
    <row r="26" spans="1:16" ht="13.5">
      <c r="A26"/>
      <c r="B26" s="168">
        <v>20</v>
      </c>
      <c r="C26" t="s">
        <v>85</v>
      </c>
      <c r="D26" s="184">
        <v>16</v>
      </c>
      <c r="E26" s="185">
        <v>0</v>
      </c>
      <c r="F26" s="186">
        <f t="shared" si="0"/>
        <v>16</v>
      </c>
      <c r="G26" s="187" t="s">
        <v>58</v>
      </c>
      <c r="H26" s="188">
        <f>F26/F59*100</f>
        <v>0.3686635944700461</v>
      </c>
      <c r="I26" s="187" t="s">
        <v>148</v>
      </c>
      <c r="J26" s="189"/>
      <c r="K26" s="190">
        <v>7</v>
      </c>
      <c r="L26" s="185">
        <v>0</v>
      </c>
      <c r="M26" s="186">
        <f t="shared" si="1"/>
        <v>7</v>
      </c>
      <c r="N26" s="187" t="s">
        <v>58</v>
      </c>
      <c r="O26" s="188">
        <f>M26/M59*100</f>
        <v>0.3245248029670839</v>
      </c>
      <c r="P26" s="187" t="s">
        <v>148</v>
      </c>
    </row>
    <row r="27" spans="1:16" ht="14.25" thickBot="1">
      <c r="A27"/>
      <c r="B27" s="168"/>
      <c r="C27" s="204" t="s">
        <v>150</v>
      </c>
      <c r="D27" s="205">
        <v>30</v>
      </c>
      <c r="E27" s="206">
        <f>SUM(E24:E26)</f>
        <v>3</v>
      </c>
      <c r="F27" s="193">
        <f t="shared" si="0"/>
        <v>33</v>
      </c>
      <c r="G27" s="193" t="s">
        <v>58</v>
      </c>
      <c r="H27" s="194">
        <f>F27/F59*100</f>
        <v>0.7603686635944701</v>
      </c>
      <c r="I27" s="193" t="s">
        <v>148</v>
      </c>
      <c r="J27" s="193"/>
      <c r="K27" s="193">
        <v>17</v>
      </c>
      <c r="L27" s="193">
        <f>SUM(L24:L26)</f>
        <v>1</v>
      </c>
      <c r="M27" s="193">
        <f t="shared" si="1"/>
        <v>18</v>
      </c>
      <c r="N27" s="195" t="s">
        <v>58</v>
      </c>
      <c r="O27" s="196">
        <f>M27/M59*100</f>
        <v>0.8344923504867872</v>
      </c>
      <c r="P27" s="195" t="s">
        <v>148</v>
      </c>
    </row>
    <row r="28" spans="1:16" ht="13.5">
      <c r="A28" s="133" t="s">
        <v>153</v>
      </c>
      <c r="B28" s="197">
        <v>21</v>
      </c>
      <c r="C28" s="133" t="s">
        <v>86</v>
      </c>
      <c r="D28" s="198">
        <v>20</v>
      </c>
      <c r="E28" s="199">
        <v>0</v>
      </c>
      <c r="F28" s="200">
        <f t="shared" si="0"/>
        <v>20</v>
      </c>
      <c r="G28" s="187" t="s">
        <v>58</v>
      </c>
      <c r="H28" s="201">
        <f>F28/F59*100</f>
        <v>0.4608294930875576</v>
      </c>
      <c r="I28" s="187" t="s">
        <v>148</v>
      </c>
      <c r="J28" s="187"/>
      <c r="K28" s="202">
        <v>23</v>
      </c>
      <c r="L28" s="185">
        <v>0</v>
      </c>
      <c r="M28" s="200">
        <f t="shared" si="1"/>
        <v>23</v>
      </c>
      <c r="N28" s="187" t="s">
        <v>58</v>
      </c>
      <c r="O28" s="201">
        <f>M28/M59*100</f>
        <v>1.0662957811775615</v>
      </c>
      <c r="P28" s="187" t="s">
        <v>148</v>
      </c>
    </row>
    <row r="29" spans="1:16" ht="13.5">
      <c r="A29"/>
      <c r="B29" s="168">
        <v>22</v>
      </c>
      <c r="C29" t="s">
        <v>87</v>
      </c>
      <c r="D29" s="184">
        <v>97</v>
      </c>
      <c r="E29" s="185">
        <v>5</v>
      </c>
      <c r="F29" s="186">
        <f t="shared" si="0"/>
        <v>102</v>
      </c>
      <c r="G29" s="187" t="s">
        <v>58</v>
      </c>
      <c r="H29" s="188">
        <f>F29/F59*100</f>
        <v>2.3502304147465436</v>
      </c>
      <c r="I29" s="187" t="s">
        <v>148</v>
      </c>
      <c r="J29" s="189"/>
      <c r="K29" s="190">
        <v>62</v>
      </c>
      <c r="L29" s="185">
        <v>2</v>
      </c>
      <c r="M29" s="186">
        <f t="shared" si="1"/>
        <v>64</v>
      </c>
      <c r="N29" s="187" t="s">
        <v>58</v>
      </c>
      <c r="O29" s="188">
        <f>M29/M59*100</f>
        <v>2.9670839128419098</v>
      </c>
      <c r="P29" s="187" t="s">
        <v>148</v>
      </c>
    </row>
    <row r="30" spans="1:16" ht="13.5">
      <c r="A30"/>
      <c r="B30" s="168">
        <v>23</v>
      </c>
      <c r="C30" t="s">
        <v>88</v>
      </c>
      <c r="D30" s="184">
        <v>134</v>
      </c>
      <c r="E30" s="185">
        <v>9</v>
      </c>
      <c r="F30" s="186">
        <f t="shared" si="0"/>
        <v>143</v>
      </c>
      <c r="G30" s="187" t="s">
        <v>58</v>
      </c>
      <c r="H30" s="188">
        <f>F30/F59*100</f>
        <v>3.294930875576037</v>
      </c>
      <c r="I30" s="187" t="s">
        <v>148</v>
      </c>
      <c r="J30" s="189"/>
      <c r="K30" s="190">
        <v>69</v>
      </c>
      <c r="L30" s="185">
        <v>3</v>
      </c>
      <c r="M30" s="186">
        <f t="shared" si="1"/>
        <v>72</v>
      </c>
      <c r="N30" s="187" t="s">
        <v>58</v>
      </c>
      <c r="O30" s="188">
        <f>M30/M59*100</f>
        <v>3.3379694019471486</v>
      </c>
      <c r="P30" s="187" t="s">
        <v>148</v>
      </c>
    </row>
    <row r="31" spans="1:16" ht="13.5">
      <c r="A31"/>
      <c r="B31" s="168">
        <v>24</v>
      </c>
      <c r="C31" t="s">
        <v>89</v>
      </c>
      <c r="D31" s="184">
        <v>57</v>
      </c>
      <c r="E31" s="185">
        <v>1</v>
      </c>
      <c r="F31" s="186">
        <f t="shared" si="0"/>
        <v>58</v>
      </c>
      <c r="G31" s="187" t="s">
        <v>58</v>
      </c>
      <c r="H31" s="188">
        <f>F31/F59*100</f>
        <v>1.336405529953917</v>
      </c>
      <c r="I31" s="187" t="s">
        <v>148</v>
      </c>
      <c r="J31" s="189"/>
      <c r="K31" s="190">
        <v>26</v>
      </c>
      <c r="L31" s="185">
        <v>1</v>
      </c>
      <c r="M31" s="186">
        <f t="shared" si="1"/>
        <v>27</v>
      </c>
      <c r="N31" s="187" t="s">
        <v>58</v>
      </c>
      <c r="O31" s="188">
        <f>M31/M59*100</f>
        <v>1.2517385257301807</v>
      </c>
      <c r="P31" s="187" t="s">
        <v>148</v>
      </c>
    </row>
    <row r="32" spans="1:16" ht="14.25" thickBot="1">
      <c r="A32"/>
      <c r="B32" s="168"/>
      <c r="C32" s="204" t="s">
        <v>150</v>
      </c>
      <c r="D32" s="205">
        <v>308</v>
      </c>
      <c r="E32" s="206">
        <f>SUM(E28:E31)</f>
        <v>15</v>
      </c>
      <c r="F32" s="193">
        <f t="shared" si="0"/>
        <v>323</v>
      </c>
      <c r="G32" s="193" t="s">
        <v>58</v>
      </c>
      <c r="H32" s="194">
        <f>F32/F59*100</f>
        <v>7.442396313364055</v>
      </c>
      <c r="I32" s="193" t="s">
        <v>148</v>
      </c>
      <c r="J32" s="193"/>
      <c r="K32" s="193">
        <v>180</v>
      </c>
      <c r="L32" s="193">
        <f>SUM(L28:L31)</f>
        <v>6</v>
      </c>
      <c r="M32" s="193">
        <f t="shared" si="1"/>
        <v>186</v>
      </c>
      <c r="N32" s="195" t="s">
        <v>58</v>
      </c>
      <c r="O32" s="196">
        <f>M32/M59*100</f>
        <v>8.6230876216968</v>
      </c>
      <c r="P32" s="195" t="s">
        <v>148</v>
      </c>
    </row>
    <row r="33" spans="1:16" ht="13.5">
      <c r="A33" s="133" t="s">
        <v>154</v>
      </c>
      <c r="B33" s="197">
        <v>25</v>
      </c>
      <c r="C33" s="133" t="s">
        <v>90</v>
      </c>
      <c r="D33" s="198">
        <v>10</v>
      </c>
      <c r="E33" s="199">
        <v>0</v>
      </c>
      <c r="F33" s="200">
        <f t="shared" si="0"/>
        <v>10</v>
      </c>
      <c r="G33" s="187" t="s">
        <v>58</v>
      </c>
      <c r="H33" s="201">
        <f>F33/F59*100</f>
        <v>0.2304147465437788</v>
      </c>
      <c r="I33" s="187" t="s">
        <v>148</v>
      </c>
      <c r="J33" s="187"/>
      <c r="K33" s="202">
        <v>8</v>
      </c>
      <c r="L33" s="185">
        <v>1</v>
      </c>
      <c r="M33" s="200">
        <f t="shared" si="1"/>
        <v>9</v>
      </c>
      <c r="N33" s="187" t="s">
        <v>58</v>
      </c>
      <c r="O33" s="201">
        <f>M33/M59*100</f>
        <v>0.4172461752433936</v>
      </c>
      <c r="P33" s="187" t="s">
        <v>148</v>
      </c>
    </row>
    <row r="34" spans="1:16" ht="13.5">
      <c r="A34"/>
      <c r="B34" s="168">
        <v>26</v>
      </c>
      <c r="C34" t="s">
        <v>91</v>
      </c>
      <c r="D34" s="184">
        <v>47</v>
      </c>
      <c r="E34" s="185">
        <v>0</v>
      </c>
      <c r="F34" s="186">
        <f t="shared" si="0"/>
        <v>47</v>
      </c>
      <c r="G34" s="187" t="s">
        <v>58</v>
      </c>
      <c r="H34" s="188">
        <f>F34/F59*100</f>
        <v>1.0829493087557605</v>
      </c>
      <c r="I34" s="187" t="s">
        <v>148</v>
      </c>
      <c r="J34" s="189"/>
      <c r="K34" s="190">
        <v>25</v>
      </c>
      <c r="L34" s="185">
        <v>1</v>
      </c>
      <c r="M34" s="186">
        <f t="shared" si="1"/>
        <v>26</v>
      </c>
      <c r="N34" s="187" t="s">
        <v>58</v>
      </c>
      <c r="O34" s="188">
        <f>M34/M59*100</f>
        <v>1.205377839592026</v>
      </c>
      <c r="P34" s="187" t="s">
        <v>148</v>
      </c>
    </row>
    <row r="35" spans="1:16" ht="13.5">
      <c r="A35"/>
      <c r="B35" s="168">
        <v>27</v>
      </c>
      <c r="C35" t="s">
        <v>92</v>
      </c>
      <c r="D35" s="184">
        <v>256</v>
      </c>
      <c r="E35" s="185">
        <v>24</v>
      </c>
      <c r="F35" s="186">
        <f t="shared" si="0"/>
        <v>280</v>
      </c>
      <c r="G35" s="187" t="s">
        <v>58</v>
      </c>
      <c r="H35" s="188">
        <f>F35/F59*100</f>
        <v>6.451612903225806</v>
      </c>
      <c r="I35" s="187" t="s">
        <v>148</v>
      </c>
      <c r="J35" s="189"/>
      <c r="K35" s="190">
        <v>100</v>
      </c>
      <c r="L35" s="185">
        <v>8</v>
      </c>
      <c r="M35" s="186">
        <f t="shared" si="1"/>
        <v>108</v>
      </c>
      <c r="N35" s="187" t="s">
        <v>58</v>
      </c>
      <c r="O35" s="188">
        <f>M35/M59*100</f>
        <v>5.006954102920723</v>
      </c>
      <c r="P35" s="187" t="s">
        <v>148</v>
      </c>
    </row>
    <row r="36" spans="1:16" ht="13.5">
      <c r="A36"/>
      <c r="B36" s="168">
        <v>28</v>
      </c>
      <c r="C36" t="s">
        <v>93</v>
      </c>
      <c r="D36" s="184">
        <v>56</v>
      </c>
      <c r="E36" s="185">
        <v>1</v>
      </c>
      <c r="F36" s="186">
        <f t="shared" si="0"/>
        <v>57</v>
      </c>
      <c r="G36" s="187" t="s">
        <v>58</v>
      </c>
      <c r="H36" s="188">
        <f>F36/F59*100</f>
        <v>1.3133640552995391</v>
      </c>
      <c r="I36" s="187" t="s">
        <v>148</v>
      </c>
      <c r="J36" s="189"/>
      <c r="K36" s="190">
        <v>31</v>
      </c>
      <c r="L36" s="185">
        <v>4</v>
      </c>
      <c r="M36" s="186">
        <f t="shared" si="1"/>
        <v>35</v>
      </c>
      <c r="N36" s="187" t="s">
        <v>58</v>
      </c>
      <c r="O36" s="188">
        <f>M36/M59*100</f>
        <v>1.6226240148354196</v>
      </c>
      <c r="P36" s="187" t="s">
        <v>148</v>
      </c>
    </row>
    <row r="37" spans="1:16" ht="13.5">
      <c r="A37"/>
      <c r="B37" s="168">
        <v>29</v>
      </c>
      <c r="C37" t="s">
        <v>94</v>
      </c>
      <c r="D37" s="184">
        <v>24</v>
      </c>
      <c r="E37" s="185">
        <v>0</v>
      </c>
      <c r="F37" s="186">
        <f t="shared" si="0"/>
        <v>24</v>
      </c>
      <c r="G37" s="187" t="s">
        <v>58</v>
      </c>
      <c r="H37" s="188">
        <f>F37/F59*100</f>
        <v>0.5529953917050692</v>
      </c>
      <c r="I37" s="187" t="s">
        <v>148</v>
      </c>
      <c r="J37" s="189"/>
      <c r="K37" s="190">
        <v>9</v>
      </c>
      <c r="L37" s="185">
        <v>0</v>
      </c>
      <c r="M37" s="186">
        <f t="shared" si="1"/>
        <v>9</v>
      </c>
      <c r="N37" s="187" t="s">
        <v>58</v>
      </c>
      <c r="O37" s="188">
        <f>M37/M59*100</f>
        <v>0.4172461752433936</v>
      </c>
      <c r="P37" s="187" t="s">
        <v>148</v>
      </c>
    </row>
    <row r="38" spans="1:16" ht="13.5">
      <c r="A38"/>
      <c r="B38" s="168">
        <v>30</v>
      </c>
      <c r="C38" t="s">
        <v>95</v>
      </c>
      <c r="D38" s="184">
        <v>10</v>
      </c>
      <c r="E38" s="185">
        <v>0</v>
      </c>
      <c r="F38" s="186">
        <f t="shared" si="0"/>
        <v>10</v>
      </c>
      <c r="G38" s="187" t="s">
        <v>58</v>
      </c>
      <c r="H38" s="188">
        <f>F38/F59*100</f>
        <v>0.2304147465437788</v>
      </c>
      <c r="I38" s="187" t="s">
        <v>148</v>
      </c>
      <c r="J38" s="189"/>
      <c r="K38" s="190">
        <v>12</v>
      </c>
      <c r="L38" s="185">
        <v>0</v>
      </c>
      <c r="M38" s="186">
        <f t="shared" si="1"/>
        <v>12</v>
      </c>
      <c r="N38" s="187" t="s">
        <v>58</v>
      </c>
      <c r="O38" s="188">
        <f>M38/M59*100</f>
        <v>0.5563282336578581</v>
      </c>
      <c r="P38" s="187" t="s">
        <v>148</v>
      </c>
    </row>
    <row r="39" spans="1:16" ht="14.25" thickBot="1">
      <c r="A39"/>
      <c r="B39" s="168"/>
      <c r="C39" s="204" t="s">
        <v>150</v>
      </c>
      <c r="D39" s="205">
        <v>403</v>
      </c>
      <c r="E39" s="206">
        <f>SUM(E33:E38)</f>
        <v>25</v>
      </c>
      <c r="F39" s="193">
        <f t="shared" si="0"/>
        <v>428</v>
      </c>
      <c r="G39" s="193" t="s">
        <v>58</v>
      </c>
      <c r="H39" s="194">
        <f>F39/F59*100</f>
        <v>9.861751152073733</v>
      </c>
      <c r="I39" s="193" t="s">
        <v>148</v>
      </c>
      <c r="J39" s="193"/>
      <c r="K39" s="193">
        <v>185</v>
      </c>
      <c r="L39" s="193">
        <f>SUM(L33:L38)</f>
        <v>14</v>
      </c>
      <c r="M39" s="193">
        <f t="shared" si="1"/>
        <v>199</v>
      </c>
      <c r="N39" s="195" t="s">
        <v>58</v>
      </c>
      <c r="O39" s="196">
        <f>M39/M59*100</f>
        <v>9.225776541492813</v>
      </c>
      <c r="P39" s="195" t="s">
        <v>148</v>
      </c>
    </row>
    <row r="40" spans="1:16" ht="13.5">
      <c r="A40" s="133" t="s">
        <v>155</v>
      </c>
      <c r="B40" s="197">
        <v>31</v>
      </c>
      <c r="C40" s="133" t="s">
        <v>96</v>
      </c>
      <c r="D40" s="198">
        <v>2</v>
      </c>
      <c r="E40" s="199">
        <v>0</v>
      </c>
      <c r="F40" s="200">
        <f t="shared" si="0"/>
        <v>2</v>
      </c>
      <c r="G40" s="187" t="s">
        <v>58</v>
      </c>
      <c r="H40" s="201">
        <f>F40/F59*100</f>
        <v>0.04608294930875576</v>
      </c>
      <c r="I40" s="187" t="s">
        <v>148</v>
      </c>
      <c r="J40" s="187"/>
      <c r="K40" s="202">
        <v>1</v>
      </c>
      <c r="L40" s="185">
        <v>0</v>
      </c>
      <c r="M40" s="200">
        <f t="shared" si="1"/>
        <v>1</v>
      </c>
      <c r="N40" s="187" t="s">
        <v>58</v>
      </c>
      <c r="O40" s="201">
        <f>M40/M59*100</f>
        <v>0.04636068613815484</v>
      </c>
      <c r="P40" s="187" t="s">
        <v>148</v>
      </c>
    </row>
    <row r="41" spans="1:16" ht="13.5">
      <c r="A41"/>
      <c r="B41" s="168">
        <v>32</v>
      </c>
      <c r="C41" t="s">
        <v>97</v>
      </c>
      <c r="D41" s="184">
        <v>4</v>
      </c>
      <c r="E41" s="185">
        <v>0</v>
      </c>
      <c r="F41" s="186">
        <f t="shared" si="0"/>
        <v>4</v>
      </c>
      <c r="G41" s="187" t="s">
        <v>58</v>
      </c>
      <c r="H41" s="188">
        <f>F41/F59*100</f>
        <v>0.09216589861751152</v>
      </c>
      <c r="I41" s="187" t="s">
        <v>148</v>
      </c>
      <c r="J41" s="189"/>
      <c r="K41" s="190">
        <v>1</v>
      </c>
      <c r="L41" s="185">
        <v>0</v>
      </c>
      <c r="M41" s="186">
        <f t="shared" si="1"/>
        <v>1</v>
      </c>
      <c r="N41" s="187" t="s">
        <v>58</v>
      </c>
      <c r="O41" s="188">
        <f>M41/M59*100</f>
        <v>0.04636068613815484</v>
      </c>
      <c r="P41" s="187" t="s">
        <v>148</v>
      </c>
    </row>
    <row r="42" spans="1:16" ht="13.5">
      <c r="A42"/>
      <c r="B42" s="168">
        <v>33</v>
      </c>
      <c r="C42" t="s">
        <v>98</v>
      </c>
      <c r="D42" s="184">
        <v>7</v>
      </c>
      <c r="E42" s="185">
        <v>0</v>
      </c>
      <c r="F42" s="186">
        <f t="shared" si="0"/>
        <v>7</v>
      </c>
      <c r="G42" s="187" t="s">
        <v>58</v>
      </c>
      <c r="H42" s="188">
        <f>F42/F59*100</f>
        <v>0.16129032258064516</v>
      </c>
      <c r="I42" s="187" t="s">
        <v>148</v>
      </c>
      <c r="J42" s="189"/>
      <c r="K42" s="190">
        <v>6</v>
      </c>
      <c r="L42" s="185">
        <v>0</v>
      </c>
      <c r="M42" s="186">
        <f t="shared" si="1"/>
        <v>6</v>
      </c>
      <c r="N42" s="187" t="s">
        <v>58</v>
      </c>
      <c r="O42" s="188">
        <f>M42/M59*100</f>
        <v>0.27816411682892905</v>
      </c>
      <c r="P42" s="187" t="s">
        <v>148</v>
      </c>
    </row>
    <row r="43" spans="1:16" ht="13.5">
      <c r="A43"/>
      <c r="B43" s="168">
        <v>34</v>
      </c>
      <c r="C43" t="s">
        <v>99</v>
      </c>
      <c r="D43" s="184">
        <v>21</v>
      </c>
      <c r="E43" s="185">
        <v>2</v>
      </c>
      <c r="F43" s="186">
        <f t="shared" si="0"/>
        <v>23</v>
      </c>
      <c r="G43" s="187" t="s">
        <v>58</v>
      </c>
      <c r="H43" s="188">
        <f>F43/F59*100</f>
        <v>0.5299539170506912</v>
      </c>
      <c r="I43" s="187" t="s">
        <v>148</v>
      </c>
      <c r="J43" s="189"/>
      <c r="K43" s="190">
        <v>10</v>
      </c>
      <c r="L43" s="185">
        <v>0</v>
      </c>
      <c r="M43" s="186">
        <f t="shared" si="1"/>
        <v>10</v>
      </c>
      <c r="N43" s="187" t="s">
        <v>58</v>
      </c>
      <c r="O43" s="188">
        <f>M43/M59*100</f>
        <v>0.4636068613815485</v>
      </c>
      <c r="P43" s="187" t="s">
        <v>148</v>
      </c>
    </row>
    <row r="44" spans="1:16" ht="13.5">
      <c r="A44"/>
      <c r="B44" s="168">
        <v>35</v>
      </c>
      <c r="C44" t="s">
        <v>100</v>
      </c>
      <c r="D44" s="184">
        <v>7</v>
      </c>
      <c r="E44" s="185">
        <v>0</v>
      </c>
      <c r="F44" s="186">
        <f t="shared" si="0"/>
        <v>7</v>
      </c>
      <c r="G44" s="187" t="s">
        <v>58</v>
      </c>
      <c r="H44" s="188">
        <f>F44/F59*100</f>
        <v>0.16129032258064516</v>
      </c>
      <c r="I44" s="187" t="s">
        <v>148</v>
      </c>
      <c r="J44" s="189"/>
      <c r="K44" s="190">
        <v>6</v>
      </c>
      <c r="L44" s="185">
        <v>0</v>
      </c>
      <c r="M44" s="186">
        <f t="shared" si="1"/>
        <v>6</v>
      </c>
      <c r="N44" s="187" t="s">
        <v>58</v>
      </c>
      <c r="O44" s="188">
        <f>M44/M59*100</f>
        <v>0.27816411682892905</v>
      </c>
      <c r="P44" s="187" t="s">
        <v>148</v>
      </c>
    </row>
    <row r="45" spans="1:16" ht="13.5">
      <c r="A45"/>
      <c r="B45" s="168">
        <v>36</v>
      </c>
      <c r="C45" t="s">
        <v>101</v>
      </c>
      <c r="D45" s="184">
        <v>2</v>
      </c>
      <c r="E45" s="185">
        <v>0</v>
      </c>
      <c r="F45" s="186">
        <f t="shared" si="0"/>
        <v>2</v>
      </c>
      <c r="G45" s="187" t="s">
        <v>58</v>
      </c>
      <c r="H45" s="188">
        <f>F45/F59*100</f>
        <v>0.04608294930875576</v>
      </c>
      <c r="I45" s="187" t="s">
        <v>148</v>
      </c>
      <c r="J45" s="189"/>
      <c r="K45" s="190">
        <v>2</v>
      </c>
      <c r="L45" s="185">
        <v>0</v>
      </c>
      <c r="M45" s="186">
        <f t="shared" si="1"/>
        <v>2</v>
      </c>
      <c r="N45" s="187" t="s">
        <v>58</v>
      </c>
      <c r="O45" s="188">
        <f>M45/M59*100</f>
        <v>0.09272137227630968</v>
      </c>
      <c r="P45" s="187" t="s">
        <v>148</v>
      </c>
    </row>
    <row r="46" spans="1:16" ht="13.5">
      <c r="A46"/>
      <c r="B46" s="168">
        <v>37</v>
      </c>
      <c r="C46" t="s">
        <v>102</v>
      </c>
      <c r="D46" s="184">
        <v>7</v>
      </c>
      <c r="E46" s="185">
        <v>0</v>
      </c>
      <c r="F46" s="186">
        <f t="shared" si="0"/>
        <v>7</v>
      </c>
      <c r="G46" s="187" t="s">
        <v>58</v>
      </c>
      <c r="H46" s="188">
        <f>F46/F59*100</f>
        <v>0.16129032258064516</v>
      </c>
      <c r="I46" s="187" t="s">
        <v>148</v>
      </c>
      <c r="J46" s="189"/>
      <c r="K46" s="190">
        <v>1</v>
      </c>
      <c r="L46" s="185">
        <v>1</v>
      </c>
      <c r="M46" s="186">
        <f t="shared" si="1"/>
        <v>2</v>
      </c>
      <c r="N46" s="187" t="s">
        <v>58</v>
      </c>
      <c r="O46" s="188">
        <f>M46/M59*100</f>
        <v>0.09272137227630968</v>
      </c>
      <c r="P46" s="187" t="s">
        <v>148</v>
      </c>
    </row>
    <row r="47" spans="1:16" ht="13.5">
      <c r="A47"/>
      <c r="B47" s="168">
        <v>38</v>
      </c>
      <c r="C47" t="s">
        <v>103</v>
      </c>
      <c r="D47" s="184">
        <v>12</v>
      </c>
      <c r="E47" s="185">
        <v>1</v>
      </c>
      <c r="F47" s="186">
        <f t="shared" si="0"/>
        <v>13</v>
      </c>
      <c r="G47" s="187" t="s">
        <v>58</v>
      </c>
      <c r="H47" s="188">
        <f>F47/F59*100</f>
        <v>0.2995391705069125</v>
      </c>
      <c r="I47" s="187" t="s">
        <v>148</v>
      </c>
      <c r="J47" s="189"/>
      <c r="K47" s="190">
        <v>9</v>
      </c>
      <c r="L47" s="185">
        <v>0</v>
      </c>
      <c r="M47" s="186">
        <f t="shared" si="1"/>
        <v>9</v>
      </c>
      <c r="N47" s="187" t="s">
        <v>58</v>
      </c>
      <c r="O47" s="188">
        <f>M47/M59*100</f>
        <v>0.4172461752433936</v>
      </c>
      <c r="P47" s="187" t="s">
        <v>148</v>
      </c>
    </row>
    <row r="48" spans="1:16" ht="13.5">
      <c r="A48"/>
      <c r="B48" s="168">
        <v>39</v>
      </c>
      <c r="C48" t="s">
        <v>104</v>
      </c>
      <c r="D48" s="184">
        <v>8</v>
      </c>
      <c r="E48" s="185">
        <v>1</v>
      </c>
      <c r="F48" s="186">
        <f t="shared" si="0"/>
        <v>9</v>
      </c>
      <c r="G48" s="187" t="s">
        <v>58</v>
      </c>
      <c r="H48" s="188">
        <f>F48/F59*100</f>
        <v>0.20737327188940094</v>
      </c>
      <c r="I48" s="187" t="s">
        <v>148</v>
      </c>
      <c r="J48" s="189"/>
      <c r="K48" s="190">
        <v>3</v>
      </c>
      <c r="L48" s="185">
        <v>0</v>
      </c>
      <c r="M48" s="186">
        <f t="shared" si="1"/>
        <v>3</v>
      </c>
      <c r="N48" s="187" t="s">
        <v>58</v>
      </c>
      <c r="O48" s="188">
        <f>M48/M59*100</f>
        <v>0.13908205841446453</v>
      </c>
      <c r="P48" s="187" t="s">
        <v>148</v>
      </c>
    </row>
    <row r="49" spans="1:16" ht="14.25" thickBot="1">
      <c r="A49"/>
      <c r="B49" s="168"/>
      <c r="C49" s="204" t="s">
        <v>150</v>
      </c>
      <c r="D49" s="205">
        <v>70</v>
      </c>
      <c r="E49" s="206">
        <f>SUM(E40:E48)</f>
        <v>4</v>
      </c>
      <c r="F49" s="193">
        <f t="shared" si="0"/>
        <v>74</v>
      </c>
      <c r="G49" s="193" t="s">
        <v>58</v>
      </c>
      <c r="H49" s="194">
        <f>F49/F59*100</f>
        <v>1.705069124423963</v>
      </c>
      <c r="I49" s="193" t="s">
        <v>148</v>
      </c>
      <c r="J49" s="193"/>
      <c r="K49" s="193">
        <v>39</v>
      </c>
      <c r="L49" s="193">
        <f>SUM(L40:L48)</f>
        <v>1</v>
      </c>
      <c r="M49" s="193">
        <f t="shared" si="1"/>
        <v>40</v>
      </c>
      <c r="N49" s="195" t="s">
        <v>58</v>
      </c>
      <c r="O49" s="196">
        <f>M49/M59*100</f>
        <v>1.854427445526194</v>
      </c>
      <c r="P49" s="195" t="s">
        <v>148</v>
      </c>
    </row>
    <row r="50" spans="1:16" ht="13.5">
      <c r="A50" s="133" t="s">
        <v>156</v>
      </c>
      <c r="B50" s="197">
        <v>40</v>
      </c>
      <c r="C50" s="133" t="s">
        <v>105</v>
      </c>
      <c r="D50" s="198">
        <v>50</v>
      </c>
      <c r="E50" s="199">
        <v>3</v>
      </c>
      <c r="F50" s="200">
        <f t="shared" si="0"/>
        <v>53</v>
      </c>
      <c r="G50" s="187" t="s">
        <v>58</v>
      </c>
      <c r="H50" s="201">
        <f>F50/F59*100</f>
        <v>1.2211981566820276</v>
      </c>
      <c r="I50" s="187" t="s">
        <v>148</v>
      </c>
      <c r="J50" s="187"/>
      <c r="K50" s="202">
        <v>24</v>
      </c>
      <c r="L50" s="185">
        <v>1</v>
      </c>
      <c r="M50" s="200">
        <f t="shared" si="1"/>
        <v>25</v>
      </c>
      <c r="N50" s="187" t="s">
        <v>58</v>
      </c>
      <c r="O50" s="201">
        <f>M50/M59*100</f>
        <v>1.1590171534538711</v>
      </c>
      <c r="P50" s="187" t="s">
        <v>148</v>
      </c>
    </row>
    <row r="51" spans="1:16" ht="13.5">
      <c r="A51"/>
      <c r="B51" s="168">
        <v>41</v>
      </c>
      <c r="C51" t="s">
        <v>106</v>
      </c>
      <c r="D51" s="184">
        <v>1</v>
      </c>
      <c r="E51" s="185">
        <v>0</v>
      </c>
      <c r="F51" s="186">
        <f t="shared" si="0"/>
        <v>1</v>
      </c>
      <c r="G51" s="187" t="s">
        <v>58</v>
      </c>
      <c r="H51" s="188">
        <f>F51/F59*100</f>
        <v>0.02304147465437788</v>
      </c>
      <c r="I51" s="187" t="s">
        <v>148</v>
      </c>
      <c r="J51" s="189"/>
      <c r="K51" s="190">
        <v>1</v>
      </c>
      <c r="L51" s="185">
        <v>0</v>
      </c>
      <c r="M51" s="186">
        <f t="shared" si="1"/>
        <v>1</v>
      </c>
      <c r="N51" s="187" t="s">
        <v>58</v>
      </c>
      <c r="O51" s="188">
        <f>M51/M59*100</f>
        <v>0.04636068613815484</v>
      </c>
      <c r="P51" s="187" t="s">
        <v>148</v>
      </c>
    </row>
    <row r="52" spans="1:16" ht="13.5">
      <c r="A52"/>
      <c r="B52" s="168">
        <v>42</v>
      </c>
      <c r="C52" t="s">
        <v>107</v>
      </c>
      <c r="D52" s="184">
        <v>10</v>
      </c>
      <c r="E52" s="185">
        <v>0</v>
      </c>
      <c r="F52" s="186">
        <f t="shared" si="0"/>
        <v>10</v>
      </c>
      <c r="G52" s="187" t="s">
        <v>58</v>
      </c>
      <c r="H52" s="188">
        <f>F52/F59*100</f>
        <v>0.2304147465437788</v>
      </c>
      <c r="I52" s="187" t="s">
        <v>148</v>
      </c>
      <c r="J52" s="189"/>
      <c r="K52" s="190">
        <v>6</v>
      </c>
      <c r="L52" s="185">
        <v>1</v>
      </c>
      <c r="M52" s="186">
        <f t="shared" si="1"/>
        <v>7</v>
      </c>
      <c r="N52" s="187" t="s">
        <v>58</v>
      </c>
      <c r="O52" s="188">
        <f>M52/M59*100</f>
        <v>0.3245248029670839</v>
      </c>
      <c r="P52" s="187" t="s">
        <v>148</v>
      </c>
    </row>
    <row r="53" spans="1:16" ht="13.5">
      <c r="A53"/>
      <c r="B53" s="168">
        <v>43</v>
      </c>
      <c r="C53" t="s">
        <v>108</v>
      </c>
      <c r="D53" s="184">
        <v>9</v>
      </c>
      <c r="E53" s="185">
        <v>3</v>
      </c>
      <c r="F53" s="186">
        <f t="shared" si="0"/>
        <v>12</v>
      </c>
      <c r="G53" s="187" t="s">
        <v>58</v>
      </c>
      <c r="H53" s="188">
        <f>F53/F59*100</f>
        <v>0.2764976958525346</v>
      </c>
      <c r="I53" s="187" t="s">
        <v>148</v>
      </c>
      <c r="J53" s="189"/>
      <c r="K53" s="190">
        <v>8</v>
      </c>
      <c r="L53" s="185">
        <v>0</v>
      </c>
      <c r="M53" s="186">
        <f t="shared" si="1"/>
        <v>8</v>
      </c>
      <c r="N53" s="187" t="s">
        <v>58</v>
      </c>
      <c r="O53" s="188">
        <f>M53/M59*100</f>
        <v>0.3708854891052387</v>
      </c>
      <c r="P53" s="187" t="s">
        <v>148</v>
      </c>
    </row>
    <row r="54" spans="1:16" ht="13.5">
      <c r="A54"/>
      <c r="B54" s="168">
        <v>44</v>
      </c>
      <c r="C54" t="s">
        <v>109</v>
      </c>
      <c r="D54" s="184">
        <v>2</v>
      </c>
      <c r="E54" s="185">
        <v>0</v>
      </c>
      <c r="F54" s="186">
        <f t="shared" si="0"/>
        <v>2</v>
      </c>
      <c r="G54" s="187" t="s">
        <v>58</v>
      </c>
      <c r="H54" s="188">
        <f>F54/F59*100</f>
        <v>0.04608294930875576</v>
      </c>
      <c r="I54" s="187" t="s">
        <v>148</v>
      </c>
      <c r="J54" s="189"/>
      <c r="K54" s="190">
        <v>4</v>
      </c>
      <c r="L54" s="185">
        <v>0</v>
      </c>
      <c r="M54" s="186">
        <f t="shared" si="1"/>
        <v>4</v>
      </c>
      <c r="N54" s="187" t="s">
        <v>58</v>
      </c>
      <c r="O54" s="188">
        <f>M54/M59*100</f>
        <v>0.18544274455261936</v>
      </c>
      <c r="P54" s="187" t="s">
        <v>148</v>
      </c>
    </row>
    <row r="55" spans="1:16" ht="13.5">
      <c r="A55"/>
      <c r="B55" s="168">
        <v>45</v>
      </c>
      <c r="C55" t="s">
        <v>110</v>
      </c>
      <c r="D55" s="184">
        <v>2</v>
      </c>
      <c r="E55" s="185">
        <v>0</v>
      </c>
      <c r="F55" s="186">
        <f t="shared" si="0"/>
        <v>2</v>
      </c>
      <c r="G55" s="187" t="s">
        <v>58</v>
      </c>
      <c r="H55" s="188">
        <f>F55/F59*100</f>
        <v>0.04608294930875576</v>
      </c>
      <c r="I55" s="187" t="s">
        <v>148</v>
      </c>
      <c r="J55" s="189"/>
      <c r="K55" s="190">
        <v>2</v>
      </c>
      <c r="L55" s="185">
        <v>1</v>
      </c>
      <c r="M55" s="186">
        <f t="shared" si="1"/>
        <v>3</v>
      </c>
      <c r="N55" s="187" t="s">
        <v>58</v>
      </c>
      <c r="O55" s="188">
        <f>M55/M59*100</f>
        <v>0.13908205841446453</v>
      </c>
      <c r="P55" s="187" t="s">
        <v>148</v>
      </c>
    </row>
    <row r="56" spans="1:16" ht="13.5">
      <c r="A56"/>
      <c r="B56" s="168">
        <v>46</v>
      </c>
      <c r="C56" t="s">
        <v>111</v>
      </c>
      <c r="D56" s="184">
        <v>12</v>
      </c>
      <c r="E56" s="185">
        <v>0</v>
      </c>
      <c r="F56" s="186">
        <f t="shared" si="0"/>
        <v>12</v>
      </c>
      <c r="G56" s="187" t="s">
        <v>58</v>
      </c>
      <c r="H56" s="188">
        <f>F56/F59*100</f>
        <v>0.2764976958525346</v>
      </c>
      <c r="I56" s="187" t="s">
        <v>148</v>
      </c>
      <c r="J56" s="189"/>
      <c r="K56" s="190">
        <v>8</v>
      </c>
      <c r="L56" s="185">
        <v>0</v>
      </c>
      <c r="M56" s="186">
        <f t="shared" si="1"/>
        <v>8</v>
      </c>
      <c r="N56" s="187" t="s">
        <v>58</v>
      </c>
      <c r="O56" s="188">
        <f>M56/M59*100</f>
        <v>0.3708854891052387</v>
      </c>
      <c r="P56" s="187" t="s">
        <v>148</v>
      </c>
    </row>
    <row r="57" spans="1:16" ht="13.5">
      <c r="A57"/>
      <c r="B57" s="168">
        <v>47</v>
      </c>
      <c r="C57" t="s">
        <v>112</v>
      </c>
      <c r="D57" s="184">
        <v>14</v>
      </c>
      <c r="E57" s="185">
        <v>0</v>
      </c>
      <c r="F57" s="186">
        <f t="shared" si="0"/>
        <v>14</v>
      </c>
      <c r="G57" s="187" t="s">
        <v>58</v>
      </c>
      <c r="H57" s="188">
        <f>F57/F59*100</f>
        <v>0.3225806451612903</v>
      </c>
      <c r="I57" s="187" t="s">
        <v>148</v>
      </c>
      <c r="J57" s="189"/>
      <c r="K57" s="190">
        <v>19</v>
      </c>
      <c r="L57" s="185">
        <v>1</v>
      </c>
      <c r="M57" s="186">
        <f t="shared" si="1"/>
        <v>20</v>
      </c>
      <c r="N57" s="187" t="s">
        <v>58</v>
      </c>
      <c r="O57" s="188">
        <f>M57/M59*100</f>
        <v>0.927213722763097</v>
      </c>
      <c r="P57" s="187" t="s">
        <v>148</v>
      </c>
    </row>
    <row r="58" spans="1:16" ht="14.25" thickBot="1">
      <c r="A58"/>
      <c r="B58" s="168"/>
      <c r="C58" s="204" t="s">
        <v>150</v>
      </c>
      <c r="D58" s="205">
        <v>100</v>
      </c>
      <c r="E58" s="207">
        <f>SUM(E50:E57)</f>
        <v>6</v>
      </c>
      <c r="F58" s="208">
        <f t="shared" si="0"/>
        <v>106</v>
      </c>
      <c r="G58" s="208" t="s">
        <v>58</v>
      </c>
      <c r="H58" s="209">
        <f>F58/F59*100</f>
        <v>2.442396313364055</v>
      </c>
      <c r="I58" s="208" t="s">
        <v>148</v>
      </c>
      <c r="J58" s="208"/>
      <c r="K58" s="210">
        <v>72</v>
      </c>
      <c r="L58" s="208">
        <f>SUM(L50:L57)</f>
        <v>4</v>
      </c>
      <c r="M58" s="208">
        <f t="shared" si="1"/>
        <v>76</v>
      </c>
      <c r="N58" s="208" t="s">
        <v>58</v>
      </c>
      <c r="O58" s="209">
        <f>M58/M59*100</f>
        <v>3.523412146499768</v>
      </c>
      <c r="P58" s="208" t="s">
        <v>148</v>
      </c>
    </row>
    <row r="59" spans="1:16" ht="14.25" thickTop="1">
      <c r="A59" s="163" t="s">
        <v>118</v>
      </c>
      <c r="B59" s="211"/>
      <c r="C59" s="163"/>
      <c r="D59" s="163">
        <v>4178</v>
      </c>
      <c r="E59" s="212">
        <f>E58+E49+E39+E32+E27+E23+E12+E5</f>
        <v>162</v>
      </c>
      <c r="F59" s="187">
        <f>F58+F49+F39+F32+F27+F23+F12+F5</f>
        <v>4340</v>
      </c>
      <c r="G59" s="187" t="s">
        <v>58</v>
      </c>
      <c r="H59" s="201">
        <f>H58+H49+H39+H32+H27+H23+H12+H5</f>
        <v>100.00000000000001</v>
      </c>
      <c r="I59" s="187" t="s">
        <v>148</v>
      </c>
      <c r="J59" s="187"/>
      <c r="K59" s="187">
        <v>2071</v>
      </c>
      <c r="L59" s="187">
        <f>L58+L49+L39+L32+L27+L23+L12+L5</f>
        <v>85</v>
      </c>
      <c r="M59" s="187">
        <f>M58+M49+M39+M32+M27+M23+M12+M5</f>
        <v>2157</v>
      </c>
      <c r="N59" s="187" t="s">
        <v>58</v>
      </c>
      <c r="O59" s="201">
        <f>O58+O49+O39+O32+O27+O23+O12+O5</f>
        <v>100.00000000000001</v>
      </c>
      <c r="P59" s="187" t="s">
        <v>148</v>
      </c>
    </row>
  </sheetData>
  <sheetProtection/>
  <printOptions horizontalCentered="1"/>
  <pageMargins left="0.3937007874015748" right="0.3937007874015748" top="0.3937007874015748" bottom="0.3937007874015748" header="0.5118110236220472" footer="0.5118110236220472"/>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8.796875" defaultRowHeight="14.25"/>
  <cols>
    <col min="1" max="1" width="8.09765625" style="100" customWidth="1"/>
    <col min="2" max="2" width="8.09765625" style="97" customWidth="1"/>
    <col min="3" max="3" width="8.3984375" style="97" customWidth="1"/>
    <col min="4" max="4" width="8.09765625" style="97" customWidth="1"/>
    <col min="5" max="5" width="8.3984375" style="97" customWidth="1"/>
    <col min="6" max="6" width="8.09765625" style="97" customWidth="1"/>
    <col min="7" max="7" width="8.3984375" style="97" customWidth="1"/>
    <col min="8" max="8" width="8.09765625" style="101" customWidth="1"/>
    <col min="9" max="9" width="8.09765625" style="54" customWidth="1"/>
    <col min="10" max="10" width="8.09765625" style="97" customWidth="1"/>
    <col min="11" max="11" width="8.09765625" style="98" customWidth="1"/>
    <col min="12" max="13" width="8.09765625" style="97" customWidth="1"/>
    <col min="14" max="16384" width="8.69921875" style="97" customWidth="1"/>
  </cols>
  <sheetData>
    <row r="1" spans="1:13" ht="19.5">
      <c r="A1" s="213" t="s">
        <v>166</v>
      </c>
      <c r="B1" s="214"/>
      <c r="C1" s="214"/>
      <c r="D1" s="214"/>
      <c r="E1" s="214"/>
      <c r="F1" s="214"/>
      <c r="G1" s="214"/>
      <c r="H1" s="215"/>
      <c r="I1" s="40"/>
      <c r="J1" s="216"/>
      <c r="K1" s="217"/>
      <c r="L1" s="218"/>
      <c r="M1" s="216"/>
    </row>
    <row r="2" spans="1:13" ht="15">
      <c r="A2" s="219"/>
      <c r="B2" s="220"/>
      <c r="C2" s="221"/>
      <c r="D2" s="220"/>
      <c r="E2" s="221"/>
      <c r="F2" s="220"/>
      <c r="G2"/>
      <c r="H2" s="222"/>
      <c r="I2" s="221"/>
      <c r="J2" s="223"/>
      <c r="K2" s="224"/>
      <c r="L2" s="225"/>
      <c r="M2" s="221" t="s">
        <v>167</v>
      </c>
    </row>
    <row r="3" spans="1:13" ht="13.5">
      <c r="A3" s="226"/>
      <c r="B3" s="227" t="s">
        <v>168</v>
      </c>
      <c r="C3" s="41"/>
      <c r="D3" s="227" t="s">
        <v>169</v>
      </c>
      <c r="E3" s="41"/>
      <c r="F3" s="227" t="s">
        <v>170</v>
      </c>
      <c r="G3" s="41"/>
      <c r="H3" s="227" t="s">
        <v>171</v>
      </c>
      <c r="I3" s="41"/>
      <c r="J3" s="227" t="s">
        <v>172</v>
      </c>
      <c r="K3" s="228"/>
      <c r="L3" s="229"/>
      <c r="M3" s="230"/>
    </row>
    <row r="4" spans="1:13" ht="13.5">
      <c r="A4" s="231" t="s">
        <v>173</v>
      </c>
      <c r="B4" s="232" t="s">
        <v>174</v>
      </c>
      <c r="C4" s="233" t="s">
        <v>175</v>
      </c>
      <c r="D4" s="232" t="s">
        <v>174</v>
      </c>
      <c r="E4" s="233" t="s">
        <v>175</v>
      </c>
      <c r="F4" s="232" t="s">
        <v>174</v>
      </c>
      <c r="G4" s="233" t="s">
        <v>175</v>
      </c>
      <c r="H4" s="232" t="s">
        <v>174</v>
      </c>
      <c r="I4" s="234" t="s">
        <v>175</v>
      </c>
      <c r="J4" s="235" t="s">
        <v>176</v>
      </c>
      <c r="K4" s="236" t="s">
        <v>177</v>
      </c>
      <c r="L4" s="236" t="s">
        <v>178</v>
      </c>
      <c r="M4" s="237" t="s">
        <v>179</v>
      </c>
    </row>
    <row r="5" spans="1:13" ht="13.5">
      <c r="A5" s="238"/>
      <c r="B5" s="239" t="s">
        <v>180</v>
      </c>
      <c r="C5" s="240" t="s">
        <v>181</v>
      </c>
      <c r="D5" s="239" t="s">
        <v>180</v>
      </c>
      <c r="E5" s="240" t="s">
        <v>182</v>
      </c>
      <c r="F5" s="239" t="s">
        <v>180</v>
      </c>
      <c r="G5" s="240" t="s">
        <v>182</v>
      </c>
      <c r="H5" s="241" t="s">
        <v>180</v>
      </c>
      <c r="I5" s="242" t="s">
        <v>181</v>
      </c>
      <c r="J5" s="242" t="s">
        <v>183</v>
      </c>
      <c r="K5" s="243" t="s">
        <v>184</v>
      </c>
      <c r="L5" s="243" t="s">
        <v>185</v>
      </c>
      <c r="M5" s="244" t="s">
        <v>186</v>
      </c>
    </row>
    <row r="6" spans="1:13" ht="13.5">
      <c r="A6" s="245" t="s">
        <v>66</v>
      </c>
      <c r="B6" s="42">
        <v>1224</v>
      </c>
      <c r="C6" s="42">
        <v>923</v>
      </c>
      <c r="D6" s="42">
        <v>807</v>
      </c>
      <c r="E6" s="42">
        <v>1466</v>
      </c>
      <c r="F6" s="246">
        <v>1045</v>
      </c>
      <c r="G6" s="42">
        <v>1216</v>
      </c>
      <c r="H6" s="43">
        <v>1340</v>
      </c>
      <c r="I6" s="42">
        <v>966</v>
      </c>
      <c r="J6" s="247">
        <v>443</v>
      </c>
      <c r="K6" s="248">
        <v>499</v>
      </c>
      <c r="L6" s="248">
        <v>822</v>
      </c>
      <c r="M6" s="249"/>
    </row>
    <row r="7" spans="1:13" ht="13.5">
      <c r="A7" s="250" t="s">
        <v>67</v>
      </c>
      <c r="B7" s="42">
        <v>209</v>
      </c>
      <c r="C7" s="42">
        <v>223</v>
      </c>
      <c r="D7" s="42">
        <v>237</v>
      </c>
      <c r="E7" s="42">
        <v>382</v>
      </c>
      <c r="F7" s="246">
        <v>366</v>
      </c>
      <c r="G7" s="42">
        <v>393</v>
      </c>
      <c r="H7" s="43">
        <v>362</v>
      </c>
      <c r="I7" s="42">
        <v>356</v>
      </c>
      <c r="J7" s="247">
        <v>174</v>
      </c>
      <c r="K7" s="248">
        <v>407</v>
      </c>
      <c r="L7" s="248">
        <v>315</v>
      </c>
      <c r="M7" s="249"/>
    </row>
    <row r="8" spans="1:13" ht="13.5">
      <c r="A8" s="250" t="s">
        <v>68</v>
      </c>
      <c r="B8" s="42">
        <v>209</v>
      </c>
      <c r="C8" s="42">
        <v>199</v>
      </c>
      <c r="D8" s="42">
        <v>202</v>
      </c>
      <c r="E8" s="42">
        <v>322</v>
      </c>
      <c r="F8" s="246">
        <v>244</v>
      </c>
      <c r="G8" s="42">
        <v>180</v>
      </c>
      <c r="H8" s="43">
        <v>214</v>
      </c>
      <c r="I8" s="42">
        <v>201</v>
      </c>
      <c r="J8" s="247">
        <v>101</v>
      </c>
      <c r="K8" s="248">
        <v>169</v>
      </c>
      <c r="L8" s="248">
        <v>164</v>
      </c>
      <c r="M8" s="249"/>
    </row>
    <row r="9" spans="1:13" ht="13.5">
      <c r="A9" s="250" t="s">
        <v>69</v>
      </c>
      <c r="B9" s="42">
        <v>464</v>
      </c>
      <c r="C9" s="42">
        <v>454</v>
      </c>
      <c r="D9" s="42">
        <v>434</v>
      </c>
      <c r="E9" s="42">
        <v>985</v>
      </c>
      <c r="F9" s="246">
        <v>728</v>
      </c>
      <c r="G9" s="42">
        <v>826</v>
      </c>
      <c r="H9" s="43">
        <v>849</v>
      </c>
      <c r="I9" s="42">
        <v>807</v>
      </c>
      <c r="J9" s="247">
        <v>390</v>
      </c>
      <c r="K9" s="248">
        <v>347</v>
      </c>
      <c r="L9" s="248">
        <v>497</v>
      </c>
      <c r="M9" s="249"/>
    </row>
    <row r="10" spans="1:13" ht="13.5">
      <c r="A10" s="250" t="s">
        <v>70</v>
      </c>
      <c r="B10" s="42">
        <v>193</v>
      </c>
      <c r="C10" s="42">
        <v>165</v>
      </c>
      <c r="D10" s="42">
        <v>141</v>
      </c>
      <c r="E10" s="42">
        <v>284</v>
      </c>
      <c r="F10" s="246">
        <v>236</v>
      </c>
      <c r="G10" s="42">
        <v>183</v>
      </c>
      <c r="H10" s="43">
        <v>335</v>
      </c>
      <c r="I10" s="44">
        <v>195</v>
      </c>
      <c r="J10" s="247">
        <v>111</v>
      </c>
      <c r="K10" s="248">
        <v>96</v>
      </c>
      <c r="L10" s="248">
        <v>185</v>
      </c>
      <c r="M10" s="249"/>
    </row>
    <row r="11" spans="1:13" ht="13.5">
      <c r="A11" s="250" t="s">
        <v>71</v>
      </c>
      <c r="B11" s="42">
        <v>334</v>
      </c>
      <c r="C11" s="42">
        <v>325</v>
      </c>
      <c r="D11" s="42">
        <v>243</v>
      </c>
      <c r="E11" s="42">
        <v>394</v>
      </c>
      <c r="F11" s="246">
        <v>254</v>
      </c>
      <c r="G11" s="42">
        <v>267</v>
      </c>
      <c r="H11" s="43">
        <v>316</v>
      </c>
      <c r="I11" s="42">
        <v>322</v>
      </c>
      <c r="J11" s="247">
        <v>211</v>
      </c>
      <c r="K11" s="248">
        <v>186</v>
      </c>
      <c r="L11" s="248">
        <v>159</v>
      </c>
      <c r="M11" s="249"/>
    </row>
    <row r="12" spans="1:13" ht="13.5">
      <c r="A12" s="250" t="s">
        <v>72</v>
      </c>
      <c r="B12" s="42">
        <v>398</v>
      </c>
      <c r="C12" s="42">
        <v>410</v>
      </c>
      <c r="D12" s="42">
        <v>349</v>
      </c>
      <c r="E12" s="42">
        <v>497</v>
      </c>
      <c r="F12" s="246">
        <v>264</v>
      </c>
      <c r="G12" s="42">
        <v>303</v>
      </c>
      <c r="H12" s="43">
        <v>528</v>
      </c>
      <c r="I12" s="42">
        <v>703</v>
      </c>
      <c r="J12" s="247">
        <v>197</v>
      </c>
      <c r="K12" s="248">
        <v>310</v>
      </c>
      <c r="L12" s="248">
        <v>304</v>
      </c>
      <c r="M12" s="249"/>
    </row>
    <row r="13" spans="1:13" ht="13.5">
      <c r="A13" s="250" t="s">
        <v>73</v>
      </c>
      <c r="B13" s="42">
        <v>787</v>
      </c>
      <c r="C13" s="42">
        <v>775</v>
      </c>
      <c r="D13" s="42">
        <v>775</v>
      </c>
      <c r="E13" s="42">
        <v>1200</v>
      </c>
      <c r="F13" s="246">
        <v>732</v>
      </c>
      <c r="G13" s="42">
        <v>870</v>
      </c>
      <c r="H13" s="43">
        <v>902</v>
      </c>
      <c r="I13" s="42">
        <v>847</v>
      </c>
      <c r="J13" s="247">
        <v>374</v>
      </c>
      <c r="K13" s="248">
        <v>426</v>
      </c>
      <c r="L13" s="248">
        <v>803</v>
      </c>
      <c r="M13" s="249"/>
    </row>
    <row r="14" spans="1:13" ht="13.5">
      <c r="A14" s="250" t="s">
        <v>74</v>
      </c>
      <c r="B14" s="42">
        <v>467</v>
      </c>
      <c r="C14" s="42">
        <v>474</v>
      </c>
      <c r="D14" s="42">
        <v>630</v>
      </c>
      <c r="E14" s="42">
        <v>970</v>
      </c>
      <c r="F14" s="246">
        <v>545</v>
      </c>
      <c r="G14" s="42">
        <v>693</v>
      </c>
      <c r="H14" s="43">
        <v>628</v>
      </c>
      <c r="I14" s="42">
        <v>821</v>
      </c>
      <c r="J14" s="247">
        <v>409</v>
      </c>
      <c r="K14" s="248">
        <v>455</v>
      </c>
      <c r="L14" s="248">
        <v>495</v>
      </c>
      <c r="M14" s="249"/>
    </row>
    <row r="15" spans="1:13" ht="13.5">
      <c r="A15" s="250" t="s">
        <v>75</v>
      </c>
      <c r="B15" s="42">
        <v>725</v>
      </c>
      <c r="C15" s="42">
        <v>612</v>
      </c>
      <c r="D15" s="42">
        <v>684</v>
      </c>
      <c r="E15" s="42">
        <v>1160</v>
      </c>
      <c r="F15" s="246">
        <v>736</v>
      </c>
      <c r="G15" s="42">
        <v>754</v>
      </c>
      <c r="H15" s="43">
        <v>796</v>
      </c>
      <c r="I15" s="42">
        <v>700</v>
      </c>
      <c r="J15" s="247">
        <v>406</v>
      </c>
      <c r="K15" s="248">
        <v>394</v>
      </c>
      <c r="L15" s="248">
        <v>585</v>
      </c>
      <c r="M15" s="249"/>
    </row>
    <row r="16" spans="1:13" ht="13.5">
      <c r="A16" s="250" t="s">
        <v>76</v>
      </c>
      <c r="B16" s="42">
        <v>1813</v>
      </c>
      <c r="C16" s="42">
        <v>1916</v>
      </c>
      <c r="D16" s="42">
        <v>1749</v>
      </c>
      <c r="E16" s="42">
        <v>3489</v>
      </c>
      <c r="F16" s="246">
        <v>2262</v>
      </c>
      <c r="G16" s="42">
        <v>2235</v>
      </c>
      <c r="H16" s="43">
        <v>2624</v>
      </c>
      <c r="I16" s="42">
        <v>2702</v>
      </c>
      <c r="J16" s="45">
        <v>1285</v>
      </c>
      <c r="K16" s="248">
        <v>3105</v>
      </c>
      <c r="L16" s="248">
        <v>3798</v>
      </c>
      <c r="M16" s="249"/>
    </row>
    <row r="17" spans="1:13" ht="13.5">
      <c r="A17" s="250" t="s">
        <v>77</v>
      </c>
      <c r="B17" s="42">
        <v>1250</v>
      </c>
      <c r="C17" s="42">
        <v>1243</v>
      </c>
      <c r="D17" s="42">
        <v>1178</v>
      </c>
      <c r="E17" s="42">
        <v>1784</v>
      </c>
      <c r="F17" s="246">
        <v>1252</v>
      </c>
      <c r="G17" s="42">
        <v>1335</v>
      </c>
      <c r="H17" s="43">
        <v>1499</v>
      </c>
      <c r="I17" s="44">
        <v>1429</v>
      </c>
      <c r="J17" s="247">
        <v>649</v>
      </c>
      <c r="K17" s="248">
        <v>813</v>
      </c>
      <c r="L17" s="248">
        <v>1017</v>
      </c>
      <c r="M17" s="249"/>
    </row>
    <row r="18" spans="1:13" ht="13.5">
      <c r="A18" s="250" t="s">
        <v>78</v>
      </c>
      <c r="B18" s="42">
        <v>9078</v>
      </c>
      <c r="C18" s="42">
        <v>8106</v>
      </c>
      <c r="D18" s="42">
        <v>6650</v>
      </c>
      <c r="E18" s="42">
        <v>10376</v>
      </c>
      <c r="F18" s="246">
        <v>7864</v>
      </c>
      <c r="G18" s="42">
        <v>9094</v>
      </c>
      <c r="H18" s="43">
        <v>8035</v>
      </c>
      <c r="I18" s="42">
        <v>8861</v>
      </c>
      <c r="J18" s="45">
        <v>4306</v>
      </c>
      <c r="K18" s="248">
        <v>6124</v>
      </c>
      <c r="L18" s="248">
        <v>7748</v>
      </c>
      <c r="M18" s="249"/>
    </row>
    <row r="19" spans="1:13" ht="13.5">
      <c r="A19" s="250" t="s">
        <v>79</v>
      </c>
      <c r="B19" s="42">
        <v>5174</v>
      </c>
      <c r="C19" s="42">
        <v>4820</v>
      </c>
      <c r="D19" s="42">
        <v>3902</v>
      </c>
      <c r="E19" s="42">
        <v>6351</v>
      </c>
      <c r="F19" s="246">
        <v>4520</v>
      </c>
      <c r="G19" s="42">
        <v>5137</v>
      </c>
      <c r="H19" s="43">
        <v>4734</v>
      </c>
      <c r="I19" s="42">
        <v>4352</v>
      </c>
      <c r="J19" s="45">
        <v>2121</v>
      </c>
      <c r="K19" s="248">
        <v>3118</v>
      </c>
      <c r="L19" s="248">
        <v>3539</v>
      </c>
      <c r="M19" s="249"/>
    </row>
    <row r="20" spans="1:13" ht="13.5">
      <c r="A20" s="250" t="s">
        <v>80</v>
      </c>
      <c r="B20" s="42">
        <v>764</v>
      </c>
      <c r="C20" s="42">
        <v>710</v>
      </c>
      <c r="D20" s="42">
        <v>625</v>
      </c>
      <c r="E20" s="42">
        <v>1011</v>
      </c>
      <c r="F20" s="246">
        <v>705</v>
      </c>
      <c r="G20" s="42">
        <v>679</v>
      </c>
      <c r="H20" s="43">
        <v>767</v>
      </c>
      <c r="I20" s="42">
        <v>759</v>
      </c>
      <c r="J20" s="247">
        <v>309</v>
      </c>
      <c r="K20" s="248">
        <v>468</v>
      </c>
      <c r="L20" s="248">
        <v>511</v>
      </c>
      <c r="M20" s="249"/>
    </row>
    <row r="21" spans="1:13" ht="13.5">
      <c r="A21" s="250" t="s">
        <v>83</v>
      </c>
      <c r="B21" s="42">
        <v>431</v>
      </c>
      <c r="C21" s="42">
        <v>367</v>
      </c>
      <c r="D21" s="42">
        <v>350</v>
      </c>
      <c r="E21" s="42">
        <v>518</v>
      </c>
      <c r="F21" s="246">
        <v>490</v>
      </c>
      <c r="G21" s="42">
        <v>434</v>
      </c>
      <c r="H21" s="43">
        <v>452</v>
      </c>
      <c r="I21" s="42">
        <v>435</v>
      </c>
      <c r="J21" s="247">
        <v>186</v>
      </c>
      <c r="K21" s="248">
        <v>181</v>
      </c>
      <c r="L21" s="248">
        <v>162</v>
      </c>
      <c r="M21" s="249"/>
    </row>
    <row r="22" spans="1:13" ht="13.5">
      <c r="A22" s="250" t="s">
        <v>84</v>
      </c>
      <c r="B22" s="42">
        <v>351</v>
      </c>
      <c r="C22" s="42">
        <v>263</v>
      </c>
      <c r="D22" s="42">
        <v>254</v>
      </c>
      <c r="E22" s="42">
        <v>407</v>
      </c>
      <c r="F22" s="246">
        <v>357</v>
      </c>
      <c r="G22" s="42">
        <v>341</v>
      </c>
      <c r="H22" s="43">
        <v>411</v>
      </c>
      <c r="I22" s="42">
        <v>120</v>
      </c>
      <c r="J22" s="247">
        <v>208</v>
      </c>
      <c r="K22" s="248">
        <v>186</v>
      </c>
      <c r="L22" s="248">
        <v>202</v>
      </c>
      <c r="M22" s="249"/>
    </row>
    <row r="23" spans="1:13" ht="13.5">
      <c r="A23" s="250" t="s">
        <v>85</v>
      </c>
      <c r="B23" s="42">
        <v>203</v>
      </c>
      <c r="C23" s="42">
        <v>137</v>
      </c>
      <c r="D23" s="42">
        <v>167</v>
      </c>
      <c r="E23" s="42">
        <v>270</v>
      </c>
      <c r="F23" s="246">
        <v>214</v>
      </c>
      <c r="G23" s="42">
        <v>209</v>
      </c>
      <c r="H23" s="43">
        <v>186</v>
      </c>
      <c r="I23" s="44">
        <v>198</v>
      </c>
      <c r="J23" s="247">
        <v>97</v>
      </c>
      <c r="K23" s="248">
        <v>106</v>
      </c>
      <c r="L23" s="248">
        <v>90</v>
      </c>
      <c r="M23" s="249"/>
    </row>
    <row r="24" spans="1:13" ht="13.5">
      <c r="A24" s="250" t="s">
        <v>81</v>
      </c>
      <c r="B24" s="42">
        <v>269</v>
      </c>
      <c r="C24" s="42">
        <v>245</v>
      </c>
      <c r="D24" s="42">
        <v>180</v>
      </c>
      <c r="E24" s="42">
        <v>384</v>
      </c>
      <c r="F24" s="246">
        <v>278</v>
      </c>
      <c r="G24" s="42">
        <v>336</v>
      </c>
      <c r="H24" s="43">
        <v>285</v>
      </c>
      <c r="I24" s="42">
        <v>298</v>
      </c>
      <c r="J24" s="247">
        <v>147</v>
      </c>
      <c r="K24" s="248">
        <v>229</v>
      </c>
      <c r="L24" s="248">
        <v>224</v>
      </c>
      <c r="M24" s="249"/>
    </row>
    <row r="25" spans="1:13" ht="13.5">
      <c r="A25" s="250" t="s">
        <v>82</v>
      </c>
      <c r="B25" s="42">
        <v>831</v>
      </c>
      <c r="C25" s="42">
        <v>661</v>
      </c>
      <c r="D25" s="42">
        <v>690</v>
      </c>
      <c r="E25" s="42">
        <v>1392</v>
      </c>
      <c r="F25" s="246">
        <v>917</v>
      </c>
      <c r="G25" s="42">
        <v>1083</v>
      </c>
      <c r="H25" s="43">
        <v>1001</v>
      </c>
      <c r="I25" s="42">
        <v>1014</v>
      </c>
      <c r="J25" s="247">
        <v>467</v>
      </c>
      <c r="K25" s="248">
        <v>484</v>
      </c>
      <c r="L25" s="248">
        <v>723</v>
      </c>
      <c r="M25" s="249"/>
    </row>
    <row r="26" spans="1:13" ht="13.5">
      <c r="A26" s="250" t="s">
        <v>86</v>
      </c>
      <c r="B26" s="42">
        <v>346</v>
      </c>
      <c r="C26" s="42">
        <v>291</v>
      </c>
      <c r="D26" s="42">
        <v>205</v>
      </c>
      <c r="E26" s="42">
        <v>377</v>
      </c>
      <c r="F26" s="246">
        <v>257</v>
      </c>
      <c r="G26" s="42">
        <v>288</v>
      </c>
      <c r="H26" s="43">
        <v>271</v>
      </c>
      <c r="I26" s="42">
        <v>244</v>
      </c>
      <c r="J26" s="247">
        <v>120</v>
      </c>
      <c r="K26" s="248">
        <v>142</v>
      </c>
      <c r="L26" s="248">
        <v>202</v>
      </c>
      <c r="M26" s="249"/>
    </row>
    <row r="27" spans="1:13" ht="13.5">
      <c r="A27" s="250" t="s">
        <v>87</v>
      </c>
      <c r="B27" s="42">
        <v>1607</v>
      </c>
      <c r="C27" s="42">
        <v>1672</v>
      </c>
      <c r="D27" s="42">
        <v>1435</v>
      </c>
      <c r="E27" s="42">
        <v>2365</v>
      </c>
      <c r="F27" s="246">
        <v>1633</v>
      </c>
      <c r="G27" s="42">
        <v>1789</v>
      </c>
      <c r="H27" s="43">
        <v>1862</v>
      </c>
      <c r="I27" s="44">
        <v>1886</v>
      </c>
      <c r="J27" s="247">
        <v>939</v>
      </c>
      <c r="K27" s="248">
        <v>1234</v>
      </c>
      <c r="L27" s="248">
        <v>1071</v>
      </c>
      <c r="M27" s="249"/>
    </row>
    <row r="28" spans="1:13" ht="13.5">
      <c r="A28" s="250" t="s">
        <v>88</v>
      </c>
      <c r="B28" s="42">
        <v>3775</v>
      </c>
      <c r="C28" s="42">
        <v>3354</v>
      </c>
      <c r="D28" s="42">
        <v>2760</v>
      </c>
      <c r="E28" s="42">
        <v>4676</v>
      </c>
      <c r="F28" s="246">
        <v>3249</v>
      </c>
      <c r="G28" s="42">
        <v>3893</v>
      </c>
      <c r="H28" s="43">
        <v>3517</v>
      </c>
      <c r="I28" s="42">
        <v>4059</v>
      </c>
      <c r="J28" s="45">
        <v>1937</v>
      </c>
      <c r="K28" s="248">
        <v>2928</v>
      </c>
      <c r="L28" s="248">
        <v>3642</v>
      </c>
      <c r="M28" s="249"/>
    </row>
    <row r="29" spans="1:13" ht="13.5">
      <c r="A29" s="250" t="s">
        <v>89</v>
      </c>
      <c r="B29" s="42">
        <v>347</v>
      </c>
      <c r="C29" s="42">
        <v>405</v>
      </c>
      <c r="D29" s="42">
        <v>344</v>
      </c>
      <c r="E29" s="42">
        <v>621</v>
      </c>
      <c r="F29" s="246">
        <v>434</v>
      </c>
      <c r="G29" s="42">
        <v>476</v>
      </c>
      <c r="H29" s="43">
        <v>384</v>
      </c>
      <c r="I29" s="42">
        <v>425</v>
      </c>
      <c r="J29" s="247">
        <v>185</v>
      </c>
      <c r="K29" s="248">
        <v>287</v>
      </c>
      <c r="L29" s="248">
        <v>289</v>
      </c>
      <c r="M29" s="249"/>
    </row>
    <row r="30" spans="1:13" ht="13.5">
      <c r="A30" s="250" t="s">
        <v>90</v>
      </c>
      <c r="B30" s="42">
        <v>489</v>
      </c>
      <c r="C30" s="42">
        <v>410</v>
      </c>
      <c r="D30" s="42">
        <v>531</v>
      </c>
      <c r="E30" s="42">
        <v>668</v>
      </c>
      <c r="F30" s="246">
        <v>484</v>
      </c>
      <c r="G30" s="42">
        <v>532</v>
      </c>
      <c r="H30" s="43">
        <v>594</v>
      </c>
      <c r="I30" s="42">
        <v>544</v>
      </c>
      <c r="J30" s="247">
        <v>218</v>
      </c>
      <c r="K30" s="248">
        <v>306</v>
      </c>
      <c r="L30" s="248">
        <v>390</v>
      </c>
      <c r="M30" s="249"/>
    </row>
    <row r="31" spans="1:13" ht="13.5">
      <c r="A31" s="250" t="s">
        <v>91</v>
      </c>
      <c r="B31" s="42">
        <v>987</v>
      </c>
      <c r="C31" s="42">
        <v>941</v>
      </c>
      <c r="D31" s="42">
        <v>932</v>
      </c>
      <c r="E31" s="42">
        <v>1473</v>
      </c>
      <c r="F31" s="246">
        <v>1057</v>
      </c>
      <c r="G31" s="42">
        <v>1071</v>
      </c>
      <c r="H31" s="43">
        <v>1191</v>
      </c>
      <c r="I31" s="42">
        <v>1018</v>
      </c>
      <c r="J31" s="247">
        <v>583</v>
      </c>
      <c r="K31" s="248">
        <v>1100</v>
      </c>
      <c r="L31" s="248">
        <v>979</v>
      </c>
      <c r="M31" s="249"/>
    </row>
    <row r="32" spans="1:13" ht="13.5">
      <c r="A32" s="250" t="s">
        <v>92</v>
      </c>
      <c r="B32" s="42">
        <v>5872</v>
      </c>
      <c r="C32" s="42">
        <v>5712</v>
      </c>
      <c r="D32" s="42">
        <v>4976</v>
      </c>
      <c r="E32" s="42">
        <v>7946</v>
      </c>
      <c r="F32" s="246">
        <v>5755</v>
      </c>
      <c r="G32" s="42">
        <v>6803</v>
      </c>
      <c r="H32" s="43">
        <v>6090</v>
      </c>
      <c r="I32" s="42">
        <v>6133</v>
      </c>
      <c r="J32" s="45">
        <v>2700</v>
      </c>
      <c r="K32" s="248">
        <v>4159</v>
      </c>
      <c r="L32" s="248">
        <v>5229</v>
      </c>
      <c r="M32" s="249"/>
    </row>
    <row r="33" spans="1:13" ht="13.5">
      <c r="A33" s="250" t="s">
        <v>93</v>
      </c>
      <c r="B33" s="42">
        <v>2073</v>
      </c>
      <c r="C33" s="42">
        <v>1731</v>
      </c>
      <c r="D33" s="42">
        <v>1663</v>
      </c>
      <c r="E33" s="42">
        <v>2440</v>
      </c>
      <c r="F33" s="246">
        <v>1764</v>
      </c>
      <c r="G33" s="42">
        <v>2042</v>
      </c>
      <c r="H33" s="43">
        <v>2178</v>
      </c>
      <c r="I33" s="44">
        <v>2150</v>
      </c>
      <c r="J33" s="45">
        <v>1083</v>
      </c>
      <c r="K33" s="248">
        <v>2345</v>
      </c>
      <c r="L33" s="248">
        <v>2468</v>
      </c>
      <c r="M33" s="249"/>
    </row>
    <row r="34" spans="1:13" ht="13.5">
      <c r="A34" s="250" t="s">
        <v>94</v>
      </c>
      <c r="B34" s="42">
        <v>100</v>
      </c>
      <c r="C34" s="42">
        <v>96</v>
      </c>
      <c r="D34" s="42">
        <v>170</v>
      </c>
      <c r="E34" s="42">
        <v>175</v>
      </c>
      <c r="F34" s="246">
        <v>162</v>
      </c>
      <c r="G34" s="42">
        <v>150</v>
      </c>
      <c r="H34" s="43">
        <v>170</v>
      </c>
      <c r="I34" s="42">
        <v>157</v>
      </c>
      <c r="J34" s="247">
        <v>60</v>
      </c>
      <c r="K34" s="248">
        <v>90</v>
      </c>
      <c r="L34" s="248">
        <v>114</v>
      </c>
      <c r="M34" s="249"/>
    </row>
    <row r="35" spans="1:13" ht="13.5">
      <c r="A35" s="250" t="s">
        <v>95</v>
      </c>
      <c r="B35" s="42">
        <v>167</v>
      </c>
      <c r="C35" s="42">
        <v>176</v>
      </c>
      <c r="D35" s="42">
        <v>205</v>
      </c>
      <c r="E35" s="42">
        <v>370</v>
      </c>
      <c r="F35" s="246">
        <v>204</v>
      </c>
      <c r="G35" s="42">
        <v>188</v>
      </c>
      <c r="H35" s="43">
        <v>152</v>
      </c>
      <c r="I35" s="42">
        <v>211</v>
      </c>
      <c r="J35" s="247">
        <v>121</v>
      </c>
      <c r="K35" s="248">
        <v>131</v>
      </c>
      <c r="L35" s="248">
        <v>118</v>
      </c>
      <c r="M35" s="249"/>
    </row>
    <row r="36" spans="1:13" ht="13.5">
      <c r="A36" s="250" t="s">
        <v>96</v>
      </c>
      <c r="B36" s="42">
        <v>97</v>
      </c>
      <c r="C36" s="42">
        <v>99</v>
      </c>
      <c r="D36" s="42">
        <v>85</v>
      </c>
      <c r="E36" s="42">
        <v>180</v>
      </c>
      <c r="F36" s="246">
        <v>121</v>
      </c>
      <c r="G36" s="42">
        <v>98</v>
      </c>
      <c r="H36" s="43">
        <v>72</v>
      </c>
      <c r="I36" s="42">
        <v>56</v>
      </c>
      <c r="J36" s="247">
        <v>19</v>
      </c>
      <c r="K36" s="248">
        <v>22</v>
      </c>
      <c r="L36" s="248">
        <v>22</v>
      </c>
      <c r="M36" s="249"/>
    </row>
    <row r="37" spans="1:13" ht="13.5">
      <c r="A37" s="250" t="s">
        <v>97</v>
      </c>
      <c r="B37" s="42">
        <v>127</v>
      </c>
      <c r="C37" s="42">
        <v>125</v>
      </c>
      <c r="D37" s="42">
        <v>94</v>
      </c>
      <c r="E37" s="42">
        <v>147</v>
      </c>
      <c r="F37" s="246">
        <v>92</v>
      </c>
      <c r="G37" s="42">
        <v>79</v>
      </c>
      <c r="H37" s="43">
        <v>108</v>
      </c>
      <c r="I37" s="42">
        <v>128</v>
      </c>
      <c r="J37" s="247">
        <v>57</v>
      </c>
      <c r="K37" s="248">
        <v>82</v>
      </c>
      <c r="L37" s="248">
        <v>98</v>
      </c>
      <c r="M37" s="249"/>
    </row>
    <row r="38" spans="1:13" ht="13.5">
      <c r="A38" s="250" t="s">
        <v>98</v>
      </c>
      <c r="B38" s="42">
        <v>703</v>
      </c>
      <c r="C38" s="42">
        <v>751</v>
      </c>
      <c r="D38" s="42">
        <v>667</v>
      </c>
      <c r="E38" s="42">
        <v>1043</v>
      </c>
      <c r="F38" s="246">
        <v>678</v>
      </c>
      <c r="G38" s="42">
        <v>768</v>
      </c>
      <c r="H38" s="43">
        <v>738</v>
      </c>
      <c r="I38" s="44">
        <v>572</v>
      </c>
      <c r="J38" s="247">
        <v>310</v>
      </c>
      <c r="K38" s="248">
        <v>449</v>
      </c>
      <c r="L38" s="248">
        <v>566</v>
      </c>
      <c r="M38" s="249"/>
    </row>
    <row r="39" spans="1:13" ht="13.5">
      <c r="A39" s="250" t="s">
        <v>99</v>
      </c>
      <c r="B39" s="42">
        <v>830</v>
      </c>
      <c r="C39" s="42">
        <v>923</v>
      </c>
      <c r="D39" s="42">
        <v>913</v>
      </c>
      <c r="E39" s="42">
        <v>1849</v>
      </c>
      <c r="F39" s="246">
        <v>1160</v>
      </c>
      <c r="G39" s="42">
        <v>1302</v>
      </c>
      <c r="H39" s="43">
        <v>1371</v>
      </c>
      <c r="I39" s="42">
        <v>1378</v>
      </c>
      <c r="J39" s="247">
        <v>589</v>
      </c>
      <c r="K39" s="248">
        <v>706</v>
      </c>
      <c r="L39" s="248">
        <v>702</v>
      </c>
      <c r="M39" s="249"/>
    </row>
    <row r="40" spans="1:13" ht="13.5">
      <c r="A40" s="250" t="s">
        <v>100</v>
      </c>
      <c r="B40" s="42">
        <v>401</v>
      </c>
      <c r="C40" s="42">
        <v>379</v>
      </c>
      <c r="D40" s="42">
        <v>416</v>
      </c>
      <c r="E40" s="42">
        <v>573</v>
      </c>
      <c r="F40" s="246">
        <v>422</v>
      </c>
      <c r="G40" s="42">
        <v>379</v>
      </c>
      <c r="H40" s="43">
        <v>405</v>
      </c>
      <c r="I40" s="42">
        <v>418</v>
      </c>
      <c r="J40" s="247">
        <v>217</v>
      </c>
      <c r="K40" s="248">
        <v>156</v>
      </c>
      <c r="L40" s="248">
        <v>157</v>
      </c>
      <c r="M40" s="249"/>
    </row>
    <row r="41" spans="1:13" ht="13.5">
      <c r="A41" s="250" t="s">
        <v>101</v>
      </c>
      <c r="B41" s="42">
        <v>230</v>
      </c>
      <c r="C41" s="42">
        <v>196</v>
      </c>
      <c r="D41" s="42">
        <v>236</v>
      </c>
      <c r="E41" s="42">
        <v>367</v>
      </c>
      <c r="F41" s="246">
        <v>216</v>
      </c>
      <c r="G41" s="42">
        <v>211</v>
      </c>
      <c r="H41" s="43">
        <v>266</v>
      </c>
      <c r="I41" s="42">
        <v>257</v>
      </c>
      <c r="J41" s="247">
        <v>139</v>
      </c>
      <c r="K41" s="248">
        <v>125</v>
      </c>
      <c r="L41" s="248">
        <v>113</v>
      </c>
      <c r="M41" s="249"/>
    </row>
    <row r="42" spans="1:13" ht="13.5">
      <c r="A42" s="250" t="s">
        <v>102</v>
      </c>
      <c r="B42" s="42">
        <v>348</v>
      </c>
      <c r="C42" s="42">
        <v>307</v>
      </c>
      <c r="D42" s="42">
        <v>343</v>
      </c>
      <c r="E42" s="42">
        <v>543</v>
      </c>
      <c r="F42" s="246">
        <v>535</v>
      </c>
      <c r="G42" s="42">
        <v>414</v>
      </c>
      <c r="H42" s="43">
        <v>393</v>
      </c>
      <c r="I42" s="44">
        <v>386</v>
      </c>
      <c r="J42" s="247">
        <v>187</v>
      </c>
      <c r="K42" s="248">
        <v>182</v>
      </c>
      <c r="L42" s="248">
        <v>250</v>
      </c>
      <c r="M42" s="249"/>
    </row>
    <row r="43" spans="1:13" ht="13.5">
      <c r="A43" s="250" t="s">
        <v>103</v>
      </c>
      <c r="B43" s="42">
        <v>593</v>
      </c>
      <c r="C43" s="42">
        <v>591</v>
      </c>
      <c r="D43" s="42">
        <v>385</v>
      </c>
      <c r="E43" s="42">
        <v>606</v>
      </c>
      <c r="F43" s="246">
        <v>492</v>
      </c>
      <c r="G43" s="42">
        <v>458</v>
      </c>
      <c r="H43" s="43">
        <v>438</v>
      </c>
      <c r="I43" s="42">
        <v>771</v>
      </c>
      <c r="J43" s="247">
        <v>218</v>
      </c>
      <c r="K43" s="248">
        <v>180</v>
      </c>
      <c r="L43" s="248">
        <v>175</v>
      </c>
      <c r="M43" s="249"/>
    </row>
    <row r="44" spans="1:13" ht="13.5">
      <c r="A44" s="250" t="s">
        <v>104</v>
      </c>
      <c r="B44" s="42">
        <v>259</v>
      </c>
      <c r="C44" s="42">
        <v>181</v>
      </c>
      <c r="D44" s="42">
        <v>210</v>
      </c>
      <c r="E44" s="42">
        <v>255</v>
      </c>
      <c r="F44" s="246">
        <v>116</v>
      </c>
      <c r="G44" s="42">
        <v>151</v>
      </c>
      <c r="H44" s="43">
        <v>197</v>
      </c>
      <c r="I44" s="42">
        <v>186</v>
      </c>
      <c r="J44" s="247">
        <v>86</v>
      </c>
      <c r="K44" s="248">
        <v>100</v>
      </c>
      <c r="L44" s="248">
        <v>78</v>
      </c>
      <c r="M44" s="249"/>
    </row>
    <row r="45" spans="1:13" ht="13.5">
      <c r="A45" s="250" t="s">
        <v>105</v>
      </c>
      <c r="B45" s="42">
        <v>2433</v>
      </c>
      <c r="C45" s="42">
        <v>2287</v>
      </c>
      <c r="D45" s="42">
        <v>2207</v>
      </c>
      <c r="E45" s="42">
        <v>3889</v>
      </c>
      <c r="F45" s="246">
        <v>2817</v>
      </c>
      <c r="G45" s="42">
        <v>3099</v>
      </c>
      <c r="H45" s="43">
        <v>2996</v>
      </c>
      <c r="I45" s="42">
        <v>2946</v>
      </c>
      <c r="J45" s="45">
        <v>1276</v>
      </c>
      <c r="K45" s="248">
        <v>1679</v>
      </c>
      <c r="L45" s="248">
        <v>2244</v>
      </c>
      <c r="M45" s="249"/>
    </row>
    <row r="46" spans="1:13" ht="13.5">
      <c r="A46" s="250" t="s">
        <v>106</v>
      </c>
      <c r="B46" s="42">
        <v>449</v>
      </c>
      <c r="C46" s="42">
        <v>413</v>
      </c>
      <c r="D46" s="42">
        <v>454</v>
      </c>
      <c r="E46" s="42">
        <v>706</v>
      </c>
      <c r="F46" s="246">
        <v>425</v>
      </c>
      <c r="G46" s="42">
        <v>650</v>
      </c>
      <c r="H46" s="43">
        <v>475</v>
      </c>
      <c r="I46" s="42">
        <v>608</v>
      </c>
      <c r="J46" s="247">
        <v>174</v>
      </c>
      <c r="K46" s="248">
        <v>306</v>
      </c>
      <c r="L46" s="248">
        <v>318</v>
      </c>
      <c r="M46" s="249"/>
    </row>
    <row r="47" spans="1:13" ht="13.5">
      <c r="A47" s="250" t="s">
        <v>107</v>
      </c>
      <c r="B47" s="42">
        <v>494</v>
      </c>
      <c r="C47" s="42">
        <v>404</v>
      </c>
      <c r="D47" s="42">
        <v>306</v>
      </c>
      <c r="E47" s="42">
        <v>420</v>
      </c>
      <c r="F47" s="246">
        <v>292</v>
      </c>
      <c r="G47" s="42">
        <v>360</v>
      </c>
      <c r="H47" s="43">
        <v>341</v>
      </c>
      <c r="I47" s="42">
        <v>381</v>
      </c>
      <c r="J47" s="247">
        <v>140</v>
      </c>
      <c r="K47" s="248">
        <v>163</v>
      </c>
      <c r="L47" s="248">
        <v>194</v>
      </c>
      <c r="M47" s="249"/>
    </row>
    <row r="48" spans="1:13" ht="13.5">
      <c r="A48" s="250" t="s">
        <v>108</v>
      </c>
      <c r="B48" s="42">
        <v>434</v>
      </c>
      <c r="C48" s="42">
        <v>305</v>
      </c>
      <c r="D48" s="42">
        <v>310</v>
      </c>
      <c r="E48" s="42">
        <v>467</v>
      </c>
      <c r="F48" s="246">
        <v>356</v>
      </c>
      <c r="G48" s="42">
        <v>410</v>
      </c>
      <c r="H48" s="43">
        <v>476</v>
      </c>
      <c r="I48" s="42">
        <v>477</v>
      </c>
      <c r="J48" s="247">
        <v>258</v>
      </c>
      <c r="K48" s="248">
        <v>259</v>
      </c>
      <c r="L48" s="248">
        <v>272</v>
      </c>
      <c r="M48" s="249"/>
    </row>
    <row r="49" spans="1:13" ht="13.5">
      <c r="A49" s="250" t="s">
        <v>109</v>
      </c>
      <c r="B49" s="42">
        <v>363</v>
      </c>
      <c r="C49" s="42">
        <v>545</v>
      </c>
      <c r="D49" s="42">
        <v>410</v>
      </c>
      <c r="E49" s="42">
        <v>759</v>
      </c>
      <c r="F49" s="246">
        <v>465</v>
      </c>
      <c r="G49" s="42">
        <v>508</v>
      </c>
      <c r="H49" s="43">
        <v>592</v>
      </c>
      <c r="I49" s="42">
        <v>645</v>
      </c>
      <c r="J49" s="247">
        <v>275</v>
      </c>
      <c r="K49" s="248">
        <v>278</v>
      </c>
      <c r="L49" s="248">
        <v>451</v>
      </c>
      <c r="M49" s="249"/>
    </row>
    <row r="50" spans="1:13" ht="13.5">
      <c r="A50" s="250" t="s">
        <v>110</v>
      </c>
      <c r="B50" s="42">
        <v>395</v>
      </c>
      <c r="C50" s="42">
        <v>388</v>
      </c>
      <c r="D50" s="42">
        <v>326</v>
      </c>
      <c r="E50" s="42">
        <v>1076</v>
      </c>
      <c r="F50" s="246">
        <v>465</v>
      </c>
      <c r="G50" s="42">
        <v>745</v>
      </c>
      <c r="H50" s="43">
        <v>742</v>
      </c>
      <c r="I50" s="44">
        <v>577</v>
      </c>
      <c r="J50" s="247">
        <v>312</v>
      </c>
      <c r="K50" s="248">
        <v>288</v>
      </c>
      <c r="L50" s="248">
        <v>289</v>
      </c>
      <c r="M50" s="249"/>
    </row>
    <row r="51" spans="1:13" ht="13.5">
      <c r="A51" s="250" t="s">
        <v>111</v>
      </c>
      <c r="B51" s="42">
        <v>357</v>
      </c>
      <c r="C51" s="42">
        <v>318</v>
      </c>
      <c r="D51" s="42">
        <v>261</v>
      </c>
      <c r="E51" s="42">
        <v>352</v>
      </c>
      <c r="F51" s="246">
        <v>226</v>
      </c>
      <c r="G51" s="42">
        <v>244</v>
      </c>
      <c r="H51" s="43">
        <v>268</v>
      </c>
      <c r="I51" s="42">
        <v>279</v>
      </c>
      <c r="J51" s="247">
        <v>109</v>
      </c>
      <c r="K51" s="248">
        <v>122</v>
      </c>
      <c r="L51" s="248">
        <v>116</v>
      </c>
      <c r="M51" s="249"/>
    </row>
    <row r="52" spans="1:13" ht="14.25" thickBot="1">
      <c r="A52" s="251" t="s">
        <v>112</v>
      </c>
      <c r="B52" s="42">
        <v>658</v>
      </c>
      <c r="C52" s="42">
        <v>599</v>
      </c>
      <c r="D52" s="42">
        <v>801</v>
      </c>
      <c r="E52" s="42">
        <v>1169</v>
      </c>
      <c r="F52" s="252">
        <v>788</v>
      </c>
      <c r="G52" s="42">
        <v>856</v>
      </c>
      <c r="H52" s="46">
        <v>952</v>
      </c>
      <c r="I52" s="46">
        <v>785</v>
      </c>
      <c r="J52" s="247">
        <v>485</v>
      </c>
      <c r="K52" s="248">
        <v>541</v>
      </c>
      <c r="L52" s="248">
        <v>702</v>
      </c>
      <c r="M52" s="249"/>
    </row>
    <row r="53" spans="1:13" ht="15" thickBot="1" thickTop="1">
      <c r="A53" s="253" t="s">
        <v>62</v>
      </c>
      <c r="B53" s="47">
        <f aca="true" t="shared" si="0" ref="B53:M53">SUM(B6:B52)</f>
        <v>50108</v>
      </c>
      <c r="C53" s="48">
        <f t="shared" si="0"/>
        <v>46627</v>
      </c>
      <c r="D53" s="47">
        <f t="shared" si="0"/>
        <v>41892</v>
      </c>
      <c r="E53" s="48">
        <f t="shared" si="0"/>
        <v>69154</v>
      </c>
      <c r="F53" s="47">
        <f t="shared" si="0"/>
        <v>48674</v>
      </c>
      <c r="G53" s="48">
        <f t="shared" si="0"/>
        <v>54532</v>
      </c>
      <c r="H53" s="47">
        <f t="shared" si="0"/>
        <v>53503</v>
      </c>
      <c r="I53" s="48">
        <f t="shared" si="0"/>
        <v>53763</v>
      </c>
      <c r="J53" s="49">
        <f t="shared" si="0"/>
        <v>25388</v>
      </c>
      <c r="K53" s="99">
        <f t="shared" si="0"/>
        <v>36463</v>
      </c>
      <c r="L53" s="254">
        <f t="shared" si="0"/>
        <v>43592</v>
      </c>
      <c r="M53" s="51">
        <f t="shared" si="0"/>
        <v>0</v>
      </c>
    </row>
    <row r="54" spans="1:13" ht="14.25" thickTop="1">
      <c r="A54" s="253" t="s">
        <v>187</v>
      </c>
      <c r="B54" s="52"/>
      <c r="C54" s="53">
        <f>B53+C53</f>
        <v>96735</v>
      </c>
      <c r="D54" s="52"/>
      <c r="E54" s="53">
        <f>D53+E53</f>
        <v>111046</v>
      </c>
      <c r="F54" s="52"/>
      <c r="G54" s="53">
        <f>F53+G53</f>
        <v>103206</v>
      </c>
      <c r="H54" s="52"/>
      <c r="I54" s="53">
        <f>H53+I53</f>
        <v>107266</v>
      </c>
      <c r="J54" s="255"/>
      <c r="K54" s="256"/>
      <c r="L54" s="257"/>
      <c r="M54" s="53">
        <f>J53+K53+L53+M53</f>
        <v>105443</v>
      </c>
    </row>
  </sheetData>
  <sheetProtection/>
  <printOptions horizontalCentered="1"/>
  <pageMargins left="0.3937007874015748" right="0.3937007874015748" top="0.3937007874015748" bottom="0.3937007874015748" header="0.8267716535433072" footer="0.1968503937007874"/>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8.796875" defaultRowHeight="14.25"/>
  <cols>
    <col min="1" max="1" width="8.09765625" style="100" customWidth="1"/>
    <col min="2" max="2" width="8.09765625" style="97" customWidth="1"/>
    <col min="3" max="3" width="8.3984375" style="97" customWidth="1"/>
    <col min="4" max="4" width="8.09765625" style="97" customWidth="1"/>
    <col min="5" max="5" width="8.3984375" style="97" customWidth="1"/>
    <col min="6" max="6" width="8.09765625" style="97" customWidth="1"/>
    <col min="7" max="7" width="8.3984375" style="97" customWidth="1"/>
    <col min="8" max="8" width="8.09765625" style="101" customWidth="1"/>
    <col min="9" max="9" width="8.09765625" style="54" customWidth="1"/>
    <col min="10" max="13" width="8.09765625" style="97" customWidth="1"/>
    <col min="14" max="16384" width="8.69921875" style="97" customWidth="1"/>
  </cols>
  <sheetData>
    <row r="1" spans="1:13" ht="18.75">
      <c r="A1" s="55" t="s">
        <v>188</v>
      </c>
      <c r="B1" s="56"/>
      <c r="C1" s="56"/>
      <c r="D1" s="56"/>
      <c r="E1" s="56"/>
      <c r="F1" s="56"/>
      <c r="G1" s="56"/>
      <c r="H1" s="57"/>
      <c r="I1" s="57"/>
      <c r="J1" s="58"/>
      <c r="K1" s="58"/>
      <c r="L1" s="258"/>
      <c r="M1" s="58"/>
    </row>
    <row r="2" spans="1:13" ht="13.5">
      <c r="A2" s="59"/>
      <c r="B2" s="60"/>
      <c r="C2" s="61"/>
      <c r="D2" s="60"/>
      <c r="E2" s="61"/>
      <c r="F2" s="60"/>
      <c r="G2"/>
      <c r="H2" s="62"/>
      <c r="I2" s="61"/>
      <c r="J2" s="63"/>
      <c r="K2" s="63"/>
      <c r="L2" s="259"/>
      <c r="M2" s="61" t="s">
        <v>167</v>
      </c>
    </row>
    <row r="3" spans="1:13" ht="13.5">
      <c r="A3" s="64"/>
      <c r="B3" s="65" t="s">
        <v>168</v>
      </c>
      <c r="C3" s="66"/>
      <c r="D3" s="65" t="s">
        <v>169</v>
      </c>
      <c r="E3" s="66"/>
      <c r="F3" s="65" t="s">
        <v>170</v>
      </c>
      <c r="G3" s="66"/>
      <c r="H3" s="65" t="s">
        <v>171</v>
      </c>
      <c r="I3" s="66"/>
      <c r="J3" s="67" t="s">
        <v>172</v>
      </c>
      <c r="K3" s="68"/>
      <c r="L3" s="260"/>
      <c r="M3" s="69"/>
    </row>
    <row r="4" spans="1:13" ht="13.5">
      <c r="A4" s="70" t="s">
        <v>173</v>
      </c>
      <c r="B4" s="71" t="s">
        <v>174</v>
      </c>
      <c r="C4" s="72" t="s">
        <v>175</v>
      </c>
      <c r="D4" s="71" t="s">
        <v>174</v>
      </c>
      <c r="E4" s="72" t="s">
        <v>175</v>
      </c>
      <c r="F4" s="71" t="s">
        <v>174</v>
      </c>
      <c r="G4" s="72" t="s">
        <v>175</v>
      </c>
      <c r="H4" s="71" t="s">
        <v>174</v>
      </c>
      <c r="I4" s="73" t="s">
        <v>175</v>
      </c>
      <c r="J4" s="74" t="s">
        <v>176</v>
      </c>
      <c r="K4" s="74" t="s">
        <v>177</v>
      </c>
      <c r="L4" s="261" t="s">
        <v>178</v>
      </c>
      <c r="M4" s="75" t="s">
        <v>179</v>
      </c>
    </row>
    <row r="5" spans="1:13" ht="13.5">
      <c r="A5" s="76"/>
      <c r="B5" s="77" t="s">
        <v>189</v>
      </c>
      <c r="C5" s="78" t="s">
        <v>181</v>
      </c>
      <c r="D5" s="77" t="s">
        <v>189</v>
      </c>
      <c r="E5" s="78" t="s">
        <v>181</v>
      </c>
      <c r="F5" s="79" t="s">
        <v>189</v>
      </c>
      <c r="G5" s="78" t="s">
        <v>181</v>
      </c>
      <c r="H5" s="77" t="s">
        <v>180</v>
      </c>
      <c r="I5" s="80" t="s">
        <v>181</v>
      </c>
      <c r="J5" s="81" t="s">
        <v>183</v>
      </c>
      <c r="K5" s="81" t="s">
        <v>184</v>
      </c>
      <c r="L5" s="262" t="s">
        <v>185</v>
      </c>
      <c r="M5" s="82" t="s">
        <v>186</v>
      </c>
    </row>
    <row r="6" spans="1:13" ht="13.5">
      <c r="A6" s="245" t="s">
        <v>66</v>
      </c>
      <c r="B6" s="42">
        <v>647</v>
      </c>
      <c r="C6" s="42">
        <v>589</v>
      </c>
      <c r="D6" s="42">
        <v>500</v>
      </c>
      <c r="E6" s="42">
        <v>982</v>
      </c>
      <c r="F6" s="252">
        <v>568</v>
      </c>
      <c r="G6" s="42">
        <v>873</v>
      </c>
      <c r="H6" s="43">
        <v>795</v>
      </c>
      <c r="I6" s="42">
        <v>735</v>
      </c>
      <c r="J6" s="83">
        <v>344</v>
      </c>
      <c r="K6" s="84">
        <v>369</v>
      </c>
      <c r="L6" s="263">
        <v>662</v>
      </c>
      <c r="M6" s="85"/>
    </row>
    <row r="7" spans="1:13" ht="13.5">
      <c r="A7" s="250" t="s">
        <v>67</v>
      </c>
      <c r="B7" s="42">
        <v>115</v>
      </c>
      <c r="C7" s="42">
        <v>94</v>
      </c>
      <c r="D7" s="42">
        <v>82</v>
      </c>
      <c r="E7" s="42">
        <v>136</v>
      </c>
      <c r="F7" s="246">
        <v>172</v>
      </c>
      <c r="G7" s="42">
        <v>90</v>
      </c>
      <c r="H7" s="43">
        <v>109</v>
      </c>
      <c r="I7" s="42">
        <v>118</v>
      </c>
      <c r="J7" s="45">
        <v>64</v>
      </c>
      <c r="K7" s="45">
        <v>114</v>
      </c>
      <c r="L7" s="264">
        <v>113</v>
      </c>
      <c r="M7" s="45"/>
    </row>
    <row r="8" spans="1:13" ht="13.5">
      <c r="A8" s="250" t="s">
        <v>68</v>
      </c>
      <c r="B8" s="42">
        <v>108</v>
      </c>
      <c r="C8" s="42">
        <v>121</v>
      </c>
      <c r="D8" s="42">
        <v>104</v>
      </c>
      <c r="E8" s="42">
        <v>182</v>
      </c>
      <c r="F8" s="246">
        <v>164</v>
      </c>
      <c r="G8" s="42">
        <v>122</v>
      </c>
      <c r="H8" s="43">
        <v>146</v>
      </c>
      <c r="I8" s="42">
        <v>144</v>
      </c>
      <c r="J8" s="45">
        <v>63</v>
      </c>
      <c r="K8" s="45">
        <v>119</v>
      </c>
      <c r="L8" s="264">
        <v>119</v>
      </c>
      <c r="M8" s="45"/>
    </row>
    <row r="9" spans="1:13" ht="13.5">
      <c r="A9" s="250" t="s">
        <v>69</v>
      </c>
      <c r="B9" s="42">
        <v>294</v>
      </c>
      <c r="C9" s="42">
        <v>267</v>
      </c>
      <c r="D9" s="42">
        <v>218</v>
      </c>
      <c r="E9" s="42">
        <v>481</v>
      </c>
      <c r="F9" s="246">
        <v>322</v>
      </c>
      <c r="G9" s="42">
        <v>349</v>
      </c>
      <c r="H9" s="43">
        <v>342</v>
      </c>
      <c r="I9" s="42">
        <v>341</v>
      </c>
      <c r="J9" s="45">
        <v>170</v>
      </c>
      <c r="K9" s="45">
        <v>182</v>
      </c>
      <c r="L9" s="264">
        <v>230</v>
      </c>
      <c r="M9" s="45"/>
    </row>
    <row r="10" spans="1:13" ht="13.5">
      <c r="A10" s="250" t="s">
        <v>70</v>
      </c>
      <c r="B10" s="42">
        <v>80</v>
      </c>
      <c r="C10" s="42">
        <v>70</v>
      </c>
      <c r="D10" s="42">
        <v>37</v>
      </c>
      <c r="E10" s="42">
        <v>100</v>
      </c>
      <c r="F10" s="246">
        <v>91</v>
      </c>
      <c r="G10" s="42">
        <v>59</v>
      </c>
      <c r="H10" s="43">
        <v>100</v>
      </c>
      <c r="I10" s="44">
        <v>69</v>
      </c>
      <c r="J10" s="45">
        <v>44</v>
      </c>
      <c r="K10" s="45">
        <v>53</v>
      </c>
      <c r="L10" s="264">
        <v>78</v>
      </c>
      <c r="M10" s="45"/>
    </row>
    <row r="11" spans="1:13" ht="13.5">
      <c r="A11" s="250" t="s">
        <v>71</v>
      </c>
      <c r="B11" s="42">
        <v>140</v>
      </c>
      <c r="C11" s="42">
        <v>116</v>
      </c>
      <c r="D11" s="42">
        <v>99</v>
      </c>
      <c r="E11" s="42">
        <v>200</v>
      </c>
      <c r="F11" s="246">
        <v>136</v>
      </c>
      <c r="G11" s="42">
        <v>143</v>
      </c>
      <c r="H11" s="43">
        <v>143</v>
      </c>
      <c r="I11" s="42">
        <v>118</v>
      </c>
      <c r="J11" s="45">
        <v>61</v>
      </c>
      <c r="K11" s="45">
        <v>74</v>
      </c>
      <c r="L11" s="264">
        <v>71</v>
      </c>
      <c r="M11" s="45"/>
    </row>
    <row r="12" spans="1:13" ht="13.5">
      <c r="A12" s="250" t="s">
        <v>72</v>
      </c>
      <c r="B12" s="42">
        <v>159</v>
      </c>
      <c r="C12" s="42">
        <v>120</v>
      </c>
      <c r="D12" s="42">
        <v>128</v>
      </c>
      <c r="E12" s="42">
        <v>251</v>
      </c>
      <c r="F12" s="246">
        <v>82</v>
      </c>
      <c r="G12" s="42">
        <v>222</v>
      </c>
      <c r="H12" s="43">
        <v>298</v>
      </c>
      <c r="I12" s="42">
        <v>273</v>
      </c>
      <c r="J12" s="45">
        <v>82</v>
      </c>
      <c r="K12" s="45">
        <v>168</v>
      </c>
      <c r="L12" s="264">
        <v>161</v>
      </c>
      <c r="M12" s="45"/>
    </row>
    <row r="13" spans="1:13" ht="13.5">
      <c r="A13" s="250" t="s">
        <v>73</v>
      </c>
      <c r="B13" s="42">
        <v>441</v>
      </c>
      <c r="C13" s="42">
        <v>378</v>
      </c>
      <c r="D13" s="42">
        <v>371</v>
      </c>
      <c r="E13" s="42">
        <v>586</v>
      </c>
      <c r="F13" s="246">
        <v>394</v>
      </c>
      <c r="G13" s="42">
        <v>481</v>
      </c>
      <c r="H13" s="43">
        <v>473</v>
      </c>
      <c r="I13" s="42">
        <v>455</v>
      </c>
      <c r="J13" s="45">
        <v>199</v>
      </c>
      <c r="K13" s="45">
        <v>297</v>
      </c>
      <c r="L13" s="264">
        <v>547</v>
      </c>
      <c r="M13" s="45"/>
    </row>
    <row r="14" spans="1:13" ht="13.5">
      <c r="A14" s="250" t="s">
        <v>74</v>
      </c>
      <c r="B14" s="42">
        <v>271</v>
      </c>
      <c r="C14" s="42">
        <v>228</v>
      </c>
      <c r="D14" s="42">
        <v>222</v>
      </c>
      <c r="E14" s="42">
        <v>436</v>
      </c>
      <c r="F14" s="246">
        <v>264</v>
      </c>
      <c r="G14" s="42">
        <v>300</v>
      </c>
      <c r="H14" s="43">
        <v>286</v>
      </c>
      <c r="I14" s="42">
        <v>368</v>
      </c>
      <c r="J14" s="45">
        <v>174</v>
      </c>
      <c r="K14" s="45">
        <v>208</v>
      </c>
      <c r="L14" s="264">
        <v>297</v>
      </c>
      <c r="M14" s="45"/>
    </row>
    <row r="15" spans="1:13" ht="13.5">
      <c r="A15" s="250" t="s">
        <v>75</v>
      </c>
      <c r="B15" s="42">
        <v>350</v>
      </c>
      <c r="C15" s="42">
        <v>270</v>
      </c>
      <c r="D15" s="42">
        <v>299</v>
      </c>
      <c r="E15" s="42">
        <v>476</v>
      </c>
      <c r="F15" s="246">
        <v>307</v>
      </c>
      <c r="G15" s="42">
        <v>321</v>
      </c>
      <c r="H15" s="43">
        <v>342</v>
      </c>
      <c r="I15" s="42">
        <v>295</v>
      </c>
      <c r="J15" s="45">
        <v>162</v>
      </c>
      <c r="K15" s="45">
        <v>180</v>
      </c>
      <c r="L15" s="264">
        <v>259</v>
      </c>
      <c r="M15" s="45"/>
    </row>
    <row r="16" spans="1:13" ht="13.5">
      <c r="A16" s="250" t="s">
        <v>76</v>
      </c>
      <c r="B16" s="42">
        <v>1039</v>
      </c>
      <c r="C16" s="42">
        <v>766</v>
      </c>
      <c r="D16" s="42">
        <v>805</v>
      </c>
      <c r="E16" s="42">
        <v>1335</v>
      </c>
      <c r="F16" s="246">
        <v>905</v>
      </c>
      <c r="G16" s="42">
        <v>884</v>
      </c>
      <c r="H16" s="43">
        <v>890</v>
      </c>
      <c r="I16" s="42">
        <v>862</v>
      </c>
      <c r="J16" s="45">
        <v>382</v>
      </c>
      <c r="K16" s="45">
        <v>1005</v>
      </c>
      <c r="L16" s="264">
        <v>1374</v>
      </c>
      <c r="M16" s="45"/>
    </row>
    <row r="17" spans="1:13" ht="13.5">
      <c r="A17" s="250" t="s">
        <v>77</v>
      </c>
      <c r="B17" s="42">
        <v>1157</v>
      </c>
      <c r="C17" s="42">
        <v>973</v>
      </c>
      <c r="D17" s="42">
        <v>964</v>
      </c>
      <c r="E17" s="42">
        <v>1492</v>
      </c>
      <c r="F17" s="246">
        <v>1041</v>
      </c>
      <c r="G17" s="42">
        <v>1114</v>
      </c>
      <c r="H17" s="43">
        <v>1189</v>
      </c>
      <c r="I17" s="44">
        <v>1155</v>
      </c>
      <c r="J17" s="45">
        <v>553</v>
      </c>
      <c r="K17" s="45">
        <v>786</v>
      </c>
      <c r="L17" s="264">
        <v>882</v>
      </c>
      <c r="M17" s="45"/>
    </row>
    <row r="18" spans="1:13" ht="13.5">
      <c r="A18" s="250" t="s">
        <v>78</v>
      </c>
      <c r="B18" s="42">
        <v>2929</v>
      </c>
      <c r="C18" s="42">
        <v>2610</v>
      </c>
      <c r="D18" s="42">
        <v>2271</v>
      </c>
      <c r="E18" s="42">
        <v>3252</v>
      </c>
      <c r="F18" s="246">
        <v>2539</v>
      </c>
      <c r="G18" s="42">
        <v>2652</v>
      </c>
      <c r="H18" s="43">
        <v>2606</v>
      </c>
      <c r="I18" s="42">
        <v>2790</v>
      </c>
      <c r="J18" s="45">
        <v>1376</v>
      </c>
      <c r="K18" s="45">
        <v>2390</v>
      </c>
      <c r="L18" s="264">
        <v>3181</v>
      </c>
      <c r="M18" s="45"/>
    </row>
    <row r="19" spans="1:13" ht="13.5">
      <c r="A19" s="250" t="s">
        <v>79</v>
      </c>
      <c r="B19" s="42">
        <v>2886</v>
      </c>
      <c r="C19" s="42">
        <v>2818</v>
      </c>
      <c r="D19" s="42">
        <v>2421</v>
      </c>
      <c r="E19" s="42">
        <v>3941</v>
      </c>
      <c r="F19" s="246">
        <v>2859</v>
      </c>
      <c r="G19" s="42">
        <v>3027</v>
      </c>
      <c r="H19" s="43">
        <v>2851</v>
      </c>
      <c r="I19" s="42">
        <v>2648</v>
      </c>
      <c r="J19" s="45">
        <v>1351</v>
      </c>
      <c r="K19" s="45">
        <v>1968</v>
      </c>
      <c r="L19" s="264">
        <v>2199</v>
      </c>
      <c r="M19" s="45"/>
    </row>
    <row r="20" spans="1:13" ht="13.5">
      <c r="A20" s="250" t="s">
        <v>80</v>
      </c>
      <c r="B20" s="42">
        <v>338</v>
      </c>
      <c r="C20" s="42">
        <v>302</v>
      </c>
      <c r="D20" s="42">
        <v>271</v>
      </c>
      <c r="E20" s="42">
        <v>460</v>
      </c>
      <c r="F20" s="246">
        <v>325</v>
      </c>
      <c r="G20" s="42">
        <v>288</v>
      </c>
      <c r="H20" s="43">
        <v>267</v>
      </c>
      <c r="I20" s="42">
        <v>276</v>
      </c>
      <c r="J20" s="45">
        <v>111</v>
      </c>
      <c r="K20" s="45">
        <v>244</v>
      </c>
      <c r="L20" s="264">
        <v>315</v>
      </c>
      <c r="M20" s="45"/>
    </row>
    <row r="21" spans="1:13" ht="13.5">
      <c r="A21" s="250" t="s">
        <v>83</v>
      </c>
      <c r="B21" s="42">
        <v>143</v>
      </c>
      <c r="C21" s="42">
        <v>113</v>
      </c>
      <c r="D21" s="42">
        <v>133</v>
      </c>
      <c r="E21" s="42">
        <v>203</v>
      </c>
      <c r="F21" s="246">
        <v>282</v>
      </c>
      <c r="G21" s="42">
        <v>148</v>
      </c>
      <c r="H21" s="43">
        <v>161</v>
      </c>
      <c r="I21" s="42">
        <v>142</v>
      </c>
      <c r="J21" s="45">
        <v>59</v>
      </c>
      <c r="K21" s="45">
        <v>64</v>
      </c>
      <c r="L21" s="264">
        <v>54</v>
      </c>
      <c r="M21" s="45"/>
    </row>
    <row r="22" spans="1:13" ht="13.5">
      <c r="A22" s="250" t="s">
        <v>84</v>
      </c>
      <c r="B22" s="42">
        <v>169</v>
      </c>
      <c r="C22" s="42">
        <v>140</v>
      </c>
      <c r="D22" s="42">
        <v>157</v>
      </c>
      <c r="E22" s="42">
        <v>218</v>
      </c>
      <c r="F22" s="246">
        <v>174</v>
      </c>
      <c r="G22" s="42">
        <v>156</v>
      </c>
      <c r="H22" s="43">
        <v>186</v>
      </c>
      <c r="I22" s="42">
        <v>194</v>
      </c>
      <c r="J22" s="45">
        <v>100</v>
      </c>
      <c r="K22" s="45">
        <v>121</v>
      </c>
      <c r="L22" s="264">
        <v>116</v>
      </c>
      <c r="M22" s="45"/>
    </row>
    <row r="23" spans="1:13" ht="13.5">
      <c r="A23" s="250" t="s">
        <v>85</v>
      </c>
      <c r="B23" s="42">
        <v>104</v>
      </c>
      <c r="C23" s="42">
        <v>85</v>
      </c>
      <c r="D23" s="42">
        <v>91</v>
      </c>
      <c r="E23" s="42">
        <v>151</v>
      </c>
      <c r="F23" s="246">
        <v>107</v>
      </c>
      <c r="G23" s="42">
        <v>112</v>
      </c>
      <c r="H23" s="43">
        <v>85</v>
      </c>
      <c r="I23" s="44">
        <v>84</v>
      </c>
      <c r="J23" s="45">
        <v>48</v>
      </c>
      <c r="K23" s="45">
        <v>56</v>
      </c>
      <c r="L23" s="264">
        <v>45</v>
      </c>
      <c r="M23" s="45"/>
    </row>
    <row r="24" spans="1:13" ht="13.5">
      <c r="A24" s="250" t="s">
        <v>81</v>
      </c>
      <c r="B24" s="42">
        <v>175</v>
      </c>
      <c r="C24" s="42">
        <v>178</v>
      </c>
      <c r="D24" s="42">
        <v>118</v>
      </c>
      <c r="E24" s="42">
        <v>226</v>
      </c>
      <c r="F24" s="246">
        <v>208</v>
      </c>
      <c r="G24" s="42">
        <v>186</v>
      </c>
      <c r="H24" s="43">
        <v>146</v>
      </c>
      <c r="I24" s="42">
        <v>179</v>
      </c>
      <c r="J24" s="45">
        <v>76</v>
      </c>
      <c r="K24" s="45">
        <v>133</v>
      </c>
      <c r="L24" s="264">
        <v>141</v>
      </c>
      <c r="M24" s="45"/>
    </row>
    <row r="25" spans="1:13" ht="13.5">
      <c r="A25" s="250" t="s">
        <v>82</v>
      </c>
      <c r="B25" s="42">
        <v>481</v>
      </c>
      <c r="C25" s="42">
        <v>402</v>
      </c>
      <c r="D25" s="42">
        <v>432</v>
      </c>
      <c r="E25" s="42">
        <v>722</v>
      </c>
      <c r="F25" s="246">
        <v>496</v>
      </c>
      <c r="G25" s="42">
        <v>566</v>
      </c>
      <c r="H25" s="43">
        <v>539</v>
      </c>
      <c r="I25" s="42">
        <v>558</v>
      </c>
      <c r="J25" s="45">
        <v>254</v>
      </c>
      <c r="K25" s="45">
        <v>319</v>
      </c>
      <c r="L25" s="264">
        <v>543</v>
      </c>
      <c r="M25" s="45"/>
    </row>
    <row r="26" spans="1:13" ht="13.5">
      <c r="A26" s="250" t="s">
        <v>86</v>
      </c>
      <c r="B26" s="42">
        <v>170</v>
      </c>
      <c r="C26" s="42">
        <v>150</v>
      </c>
      <c r="D26" s="42">
        <v>124</v>
      </c>
      <c r="E26" s="42">
        <v>243</v>
      </c>
      <c r="F26" s="246">
        <v>158</v>
      </c>
      <c r="G26" s="42">
        <v>184</v>
      </c>
      <c r="H26" s="43">
        <v>206</v>
      </c>
      <c r="I26" s="42">
        <v>170</v>
      </c>
      <c r="J26" s="45">
        <v>100</v>
      </c>
      <c r="K26" s="45">
        <v>95</v>
      </c>
      <c r="L26" s="264">
        <v>152</v>
      </c>
      <c r="M26" s="45"/>
    </row>
    <row r="27" spans="1:13" ht="13.5">
      <c r="A27" s="250" t="s">
        <v>87</v>
      </c>
      <c r="B27" s="42">
        <v>574</v>
      </c>
      <c r="C27" s="42">
        <v>542</v>
      </c>
      <c r="D27" s="42">
        <v>509</v>
      </c>
      <c r="E27" s="42">
        <v>884</v>
      </c>
      <c r="F27" s="246">
        <v>591</v>
      </c>
      <c r="G27" s="42">
        <v>680</v>
      </c>
      <c r="H27" s="43">
        <v>653</v>
      </c>
      <c r="I27" s="44">
        <v>684</v>
      </c>
      <c r="J27" s="45">
        <v>313</v>
      </c>
      <c r="K27" s="45">
        <v>512</v>
      </c>
      <c r="L27" s="264">
        <v>561</v>
      </c>
      <c r="M27" s="45"/>
    </row>
    <row r="28" spans="1:13" ht="13.5">
      <c r="A28" s="250" t="s">
        <v>88</v>
      </c>
      <c r="B28" s="42">
        <v>1868</v>
      </c>
      <c r="C28" s="42">
        <v>1825</v>
      </c>
      <c r="D28" s="42">
        <v>1500</v>
      </c>
      <c r="E28" s="42">
        <v>2708</v>
      </c>
      <c r="F28" s="246">
        <v>1720</v>
      </c>
      <c r="G28" s="42">
        <v>2059</v>
      </c>
      <c r="H28" s="43">
        <v>1880</v>
      </c>
      <c r="I28" s="42">
        <v>2091</v>
      </c>
      <c r="J28" s="45">
        <v>970</v>
      </c>
      <c r="K28" s="45">
        <v>1579</v>
      </c>
      <c r="L28" s="264">
        <v>2062</v>
      </c>
      <c r="M28" s="45"/>
    </row>
    <row r="29" spans="1:13" ht="13.5">
      <c r="A29" s="250" t="s">
        <v>89</v>
      </c>
      <c r="B29" s="42">
        <v>238</v>
      </c>
      <c r="C29" s="42">
        <v>245</v>
      </c>
      <c r="D29" s="42">
        <v>207</v>
      </c>
      <c r="E29" s="42">
        <v>342</v>
      </c>
      <c r="F29" s="246">
        <v>241</v>
      </c>
      <c r="G29" s="42">
        <v>277</v>
      </c>
      <c r="H29" s="43">
        <v>229</v>
      </c>
      <c r="I29" s="42">
        <v>241</v>
      </c>
      <c r="J29" s="45">
        <v>125</v>
      </c>
      <c r="K29" s="45">
        <v>159</v>
      </c>
      <c r="L29" s="264">
        <v>180</v>
      </c>
      <c r="M29" s="45"/>
    </row>
    <row r="30" spans="1:13" ht="13.5">
      <c r="A30" s="250" t="s">
        <v>90</v>
      </c>
      <c r="B30" s="42">
        <v>198</v>
      </c>
      <c r="C30" s="42">
        <v>155</v>
      </c>
      <c r="D30" s="42">
        <v>171</v>
      </c>
      <c r="E30" s="42">
        <v>217</v>
      </c>
      <c r="F30" s="246">
        <v>175</v>
      </c>
      <c r="G30" s="42">
        <v>166</v>
      </c>
      <c r="H30" s="43">
        <v>193</v>
      </c>
      <c r="I30" s="42">
        <v>125</v>
      </c>
      <c r="J30" s="45">
        <v>62</v>
      </c>
      <c r="K30" s="45">
        <v>102</v>
      </c>
      <c r="L30" s="264">
        <v>141</v>
      </c>
      <c r="M30" s="45"/>
    </row>
    <row r="31" spans="1:13" ht="13.5">
      <c r="A31" s="250" t="s">
        <v>91</v>
      </c>
      <c r="B31" s="42">
        <v>653</v>
      </c>
      <c r="C31" s="42">
        <v>563</v>
      </c>
      <c r="D31" s="42">
        <v>589</v>
      </c>
      <c r="E31" s="42">
        <v>886</v>
      </c>
      <c r="F31" s="246">
        <v>640</v>
      </c>
      <c r="G31" s="42">
        <v>650</v>
      </c>
      <c r="H31" s="43">
        <v>678</v>
      </c>
      <c r="I31" s="42">
        <v>593</v>
      </c>
      <c r="J31" s="45">
        <v>329</v>
      </c>
      <c r="K31" s="45">
        <v>551</v>
      </c>
      <c r="L31" s="264">
        <v>554</v>
      </c>
      <c r="M31" s="45"/>
    </row>
    <row r="32" spans="1:13" ht="13.5">
      <c r="A32" s="250" t="s">
        <v>92</v>
      </c>
      <c r="B32" s="42">
        <v>2795</v>
      </c>
      <c r="C32" s="42">
        <v>2815</v>
      </c>
      <c r="D32" s="42">
        <v>2442</v>
      </c>
      <c r="E32" s="42">
        <v>4049</v>
      </c>
      <c r="F32" s="246">
        <v>2586</v>
      </c>
      <c r="G32" s="42">
        <v>3177</v>
      </c>
      <c r="H32" s="43">
        <v>2725</v>
      </c>
      <c r="I32" s="42">
        <v>2570</v>
      </c>
      <c r="J32" s="45">
        <v>1071</v>
      </c>
      <c r="K32" s="45">
        <v>2121</v>
      </c>
      <c r="L32" s="264">
        <v>2620</v>
      </c>
      <c r="M32" s="45"/>
    </row>
    <row r="33" spans="1:13" ht="13.5">
      <c r="A33" s="250" t="s">
        <v>93</v>
      </c>
      <c r="B33" s="42">
        <v>1245</v>
      </c>
      <c r="C33" s="42">
        <v>1033</v>
      </c>
      <c r="D33" s="42">
        <v>1078</v>
      </c>
      <c r="E33" s="42">
        <v>1588</v>
      </c>
      <c r="F33" s="246">
        <v>1106</v>
      </c>
      <c r="G33" s="42">
        <v>1169</v>
      </c>
      <c r="H33" s="43">
        <v>1263</v>
      </c>
      <c r="I33" s="44">
        <v>1117</v>
      </c>
      <c r="J33" s="45">
        <v>613</v>
      </c>
      <c r="K33" s="45">
        <v>1431</v>
      </c>
      <c r="L33" s="264">
        <v>1500</v>
      </c>
      <c r="M33" s="45"/>
    </row>
    <row r="34" spans="1:13" ht="13.5">
      <c r="A34" s="250" t="s">
        <v>94</v>
      </c>
      <c r="B34" s="42">
        <v>190</v>
      </c>
      <c r="C34" s="42">
        <v>163</v>
      </c>
      <c r="D34" s="42">
        <v>170</v>
      </c>
      <c r="E34" s="42">
        <v>241</v>
      </c>
      <c r="F34" s="246">
        <v>163</v>
      </c>
      <c r="G34" s="42">
        <v>176</v>
      </c>
      <c r="H34" s="43">
        <v>188</v>
      </c>
      <c r="I34" s="42">
        <v>172</v>
      </c>
      <c r="J34" s="45">
        <v>57</v>
      </c>
      <c r="K34" s="45">
        <v>215</v>
      </c>
      <c r="L34" s="264">
        <v>252</v>
      </c>
      <c r="M34" s="45"/>
    </row>
    <row r="35" spans="1:13" ht="13.5">
      <c r="A35" s="250" t="s">
        <v>95</v>
      </c>
      <c r="B35" s="42">
        <v>158</v>
      </c>
      <c r="C35" s="42">
        <v>164</v>
      </c>
      <c r="D35" s="42">
        <v>135</v>
      </c>
      <c r="E35" s="42">
        <v>195</v>
      </c>
      <c r="F35" s="246">
        <v>127</v>
      </c>
      <c r="G35" s="42">
        <v>122</v>
      </c>
      <c r="H35" s="43">
        <v>125</v>
      </c>
      <c r="I35" s="42">
        <v>134</v>
      </c>
      <c r="J35" s="45">
        <v>58</v>
      </c>
      <c r="K35" s="45">
        <v>105</v>
      </c>
      <c r="L35" s="264">
        <v>141</v>
      </c>
      <c r="M35" s="45"/>
    </row>
    <row r="36" spans="1:13" ht="13.5">
      <c r="A36" s="250" t="s">
        <v>96</v>
      </c>
      <c r="B36" s="42">
        <v>61</v>
      </c>
      <c r="C36" s="42">
        <v>61</v>
      </c>
      <c r="D36" s="42">
        <v>67</v>
      </c>
      <c r="E36" s="42">
        <v>116</v>
      </c>
      <c r="F36" s="246">
        <v>82</v>
      </c>
      <c r="G36" s="42">
        <v>62</v>
      </c>
      <c r="H36" s="43">
        <v>54</v>
      </c>
      <c r="I36" s="42">
        <v>52</v>
      </c>
      <c r="J36" s="45">
        <v>41</v>
      </c>
      <c r="K36" s="45">
        <v>92</v>
      </c>
      <c r="L36" s="264">
        <v>82</v>
      </c>
      <c r="M36" s="45"/>
    </row>
    <row r="37" spans="1:13" ht="13.5">
      <c r="A37" s="250" t="s">
        <v>97</v>
      </c>
      <c r="B37" s="42">
        <v>79</v>
      </c>
      <c r="C37" s="42">
        <v>62</v>
      </c>
      <c r="D37" s="42">
        <v>51</v>
      </c>
      <c r="E37" s="42">
        <v>119</v>
      </c>
      <c r="F37" s="246">
        <v>76</v>
      </c>
      <c r="G37" s="42">
        <v>64</v>
      </c>
      <c r="H37" s="43">
        <v>76</v>
      </c>
      <c r="I37" s="42">
        <v>72</v>
      </c>
      <c r="J37" s="45">
        <v>43</v>
      </c>
      <c r="K37" s="45">
        <v>62</v>
      </c>
      <c r="L37" s="264">
        <v>75</v>
      </c>
      <c r="M37" s="45"/>
    </row>
    <row r="38" spans="1:13" ht="13.5">
      <c r="A38" s="250" t="s">
        <v>98</v>
      </c>
      <c r="B38" s="42">
        <v>223</v>
      </c>
      <c r="C38" s="42">
        <v>215</v>
      </c>
      <c r="D38" s="42">
        <v>197</v>
      </c>
      <c r="E38" s="42">
        <v>372</v>
      </c>
      <c r="F38" s="246">
        <v>222</v>
      </c>
      <c r="G38" s="42">
        <v>232</v>
      </c>
      <c r="H38" s="43">
        <v>248</v>
      </c>
      <c r="I38" s="44">
        <v>189</v>
      </c>
      <c r="J38" s="45">
        <v>120</v>
      </c>
      <c r="K38" s="45">
        <v>119</v>
      </c>
      <c r="L38" s="264">
        <v>161</v>
      </c>
      <c r="M38" s="45" t="s">
        <v>227</v>
      </c>
    </row>
    <row r="39" spans="1:13" ht="13.5">
      <c r="A39" s="250" t="s">
        <v>99</v>
      </c>
      <c r="B39" s="42">
        <v>428</v>
      </c>
      <c r="C39" s="42">
        <v>430</v>
      </c>
      <c r="D39" s="42">
        <v>405</v>
      </c>
      <c r="E39" s="42">
        <v>732</v>
      </c>
      <c r="F39" s="246">
        <v>491</v>
      </c>
      <c r="G39" s="42">
        <v>543</v>
      </c>
      <c r="H39" s="43">
        <v>591</v>
      </c>
      <c r="I39" s="42">
        <v>532</v>
      </c>
      <c r="J39" s="45">
        <v>232</v>
      </c>
      <c r="K39" s="45">
        <v>327</v>
      </c>
      <c r="L39" s="264">
        <v>297</v>
      </c>
      <c r="M39" s="45"/>
    </row>
    <row r="40" spans="1:13" ht="13.5">
      <c r="A40" s="250" t="s">
        <v>100</v>
      </c>
      <c r="B40" s="42">
        <v>235</v>
      </c>
      <c r="C40" s="42">
        <v>189</v>
      </c>
      <c r="D40" s="42">
        <v>200</v>
      </c>
      <c r="E40" s="42">
        <v>254</v>
      </c>
      <c r="F40" s="246">
        <v>207</v>
      </c>
      <c r="G40" s="42">
        <v>212</v>
      </c>
      <c r="H40" s="43">
        <v>227</v>
      </c>
      <c r="I40" s="42">
        <v>219</v>
      </c>
      <c r="J40" s="45">
        <v>124</v>
      </c>
      <c r="K40" s="45">
        <v>92</v>
      </c>
      <c r="L40" s="264">
        <v>111</v>
      </c>
      <c r="M40" s="45"/>
    </row>
    <row r="41" spans="1:13" ht="13.5">
      <c r="A41" s="250" t="s">
        <v>101</v>
      </c>
      <c r="B41" s="42">
        <v>124</v>
      </c>
      <c r="C41" s="42">
        <v>106</v>
      </c>
      <c r="D41" s="42">
        <v>131</v>
      </c>
      <c r="E41" s="42">
        <v>232</v>
      </c>
      <c r="F41" s="246">
        <v>116</v>
      </c>
      <c r="G41" s="42">
        <v>120</v>
      </c>
      <c r="H41" s="43">
        <v>130</v>
      </c>
      <c r="I41" s="42">
        <v>140</v>
      </c>
      <c r="J41" s="45">
        <v>74</v>
      </c>
      <c r="K41" s="45">
        <v>73</v>
      </c>
      <c r="L41" s="264">
        <v>63</v>
      </c>
      <c r="M41" s="45"/>
    </row>
    <row r="42" spans="1:13" ht="13.5">
      <c r="A42" s="250" t="s">
        <v>102</v>
      </c>
      <c r="B42" s="42">
        <v>122</v>
      </c>
      <c r="C42" s="42">
        <v>77</v>
      </c>
      <c r="D42" s="42">
        <v>98</v>
      </c>
      <c r="E42" s="42">
        <v>153</v>
      </c>
      <c r="F42" s="246">
        <v>112</v>
      </c>
      <c r="G42" s="42">
        <v>117</v>
      </c>
      <c r="H42" s="43">
        <v>113</v>
      </c>
      <c r="I42" s="44">
        <v>109</v>
      </c>
      <c r="J42" s="45">
        <v>64</v>
      </c>
      <c r="K42" s="45">
        <v>68</v>
      </c>
      <c r="L42" s="264">
        <v>89</v>
      </c>
      <c r="M42" s="45"/>
    </row>
    <row r="43" spans="1:13" ht="13.5">
      <c r="A43" s="250" t="s">
        <v>103</v>
      </c>
      <c r="B43" s="42">
        <v>182</v>
      </c>
      <c r="C43" s="42">
        <v>239</v>
      </c>
      <c r="D43" s="42">
        <v>172</v>
      </c>
      <c r="E43" s="42">
        <v>278</v>
      </c>
      <c r="F43" s="246">
        <v>245</v>
      </c>
      <c r="G43" s="42">
        <v>212</v>
      </c>
      <c r="H43" s="43">
        <v>197</v>
      </c>
      <c r="I43" s="42">
        <v>255</v>
      </c>
      <c r="J43" s="45">
        <v>88</v>
      </c>
      <c r="K43" s="45">
        <v>97</v>
      </c>
      <c r="L43" s="264">
        <v>89</v>
      </c>
      <c r="M43" s="45"/>
    </row>
    <row r="44" spans="1:13" ht="13.5">
      <c r="A44" s="250" t="s">
        <v>104</v>
      </c>
      <c r="B44" s="42">
        <v>139</v>
      </c>
      <c r="C44" s="42">
        <v>105</v>
      </c>
      <c r="D44" s="42">
        <v>102</v>
      </c>
      <c r="E44" s="42">
        <v>130</v>
      </c>
      <c r="F44" s="246">
        <v>88</v>
      </c>
      <c r="G44" s="42">
        <v>140</v>
      </c>
      <c r="H44" s="43">
        <v>160</v>
      </c>
      <c r="I44" s="42">
        <v>150</v>
      </c>
      <c r="J44" s="45">
        <v>68</v>
      </c>
      <c r="K44" s="45">
        <v>70</v>
      </c>
      <c r="L44" s="264">
        <v>55</v>
      </c>
      <c r="M44" s="45"/>
    </row>
    <row r="45" spans="1:13" ht="13.5">
      <c r="A45" s="250" t="s">
        <v>105</v>
      </c>
      <c r="B45" s="42">
        <v>1069</v>
      </c>
      <c r="C45" s="42">
        <v>914</v>
      </c>
      <c r="D45" s="42">
        <v>885</v>
      </c>
      <c r="E45" s="42">
        <v>1487</v>
      </c>
      <c r="F45" s="246">
        <v>1017</v>
      </c>
      <c r="G45" s="42">
        <v>1219</v>
      </c>
      <c r="H45" s="43">
        <v>1129</v>
      </c>
      <c r="I45" s="42">
        <v>1112</v>
      </c>
      <c r="J45" s="45">
        <v>433</v>
      </c>
      <c r="K45" s="45">
        <v>702</v>
      </c>
      <c r="L45" s="264">
        <v>957</v>
      </c>
      <c r="M45" s="45"/>
    </row>
    <row r="46" spans="1:13" ht="13.5">
      <c r="A46" s="250" t="s">
        <v>106</v>
      </c>
      <c r="B46" s="42">
        <v>149</v>
      </c>
      <c r="C46" s="42">
        <v>158</v>
      </c>
      <c r="D46" s="42">
        <v>127</v>
      </c>
      <c r="E46" s="42">
        <v>294</v>
      </c>
      <c r="F46" s="246">
        <v>165</v>
      </c>
      <c r="G46" s="42">
        <v>297</v>
      </c>
      <c r="H46" s="43">
        <v>196</v>
      </c>
      <c r="I46" s="42">
        <v>276</v>
      </c>
      <c r="J46" s="45">
        <v>53</v>
      </c>
      <c r="K46" s="45">
        <v>142</v>
      </c>
      <c r="L46" s="264">
        <v>148</v>
      </c>
      <c r="M46" s="45"/>
    </row>
    <row r="47" spans="1:13" ht="13.5">
      <c r="A47" s="250" t="s">
        <v>107</v>
      </c>
      <c r="B47" s="42">
        <v>266</v>
      </c>
      <c r="C47" s="42">
        <v>206</v>
      </c>
      <c r="D47" s="42">
        <v>166</v>
      </c>
      <c r="E47" s="42">
        <v>239</v>
      </c>
      <c r="F47" s="246">
        <v>193</v>
      </c>
      <c r="G47" s="42">
        <v>194</v>
      </c>
      <c r="H47" s="43">
        <v>207</v>
      </c>
      <c r="I47" s="42">
        <v>206</v>
      </c>
      <c r="J47" s="45">
        <v>91</v>
      </c>
      <c r="K47" s="45">
        <v>135</v>
      </c>
      <c r="L47" s="264">
        <v>132</v>
      </c>
      <c r="M47" s="45"/>
    </row>
    <row r="48" spans="1:13" ht="13.5">
      <c r="A48" s="250" t="s">
        <v>108</v>
      </c>
      <c r="B48" s="42">
        <v>272</v>
      </c>
      <c r="C48" s="42">
        <v>202</v>
      </c>
      <c r="D48" s="42">
        <v>185</v>
      </c>
      <c r="E48" s="42">
        <v>313</v>
      </c>
      <c r="F48" s="246">
        <v>238</v>
      </c>
      <c r="G48" s="42">
        <v>290</v>
      </c>
      <c r="H48" s="43">
        <v>288</v>
      </c>
      <c r="I48" s="42">
        <v>331</v>
      </c>
      <c r="J48" s="45">
        <v>153</v>
      </c>
      <c r="K48" s="45">
        <v>199</v>
      </c>
      <c r="L48" s="264">
        <v>227</v>
      </c>
      <c r="M48" s="45"/>
    </row>
    <row r="49" spans="1:13" ht="13.5">
      <c r="A49" s="250" t="s">
        <v>109</v>
      </c>
      <c r="B49" s="42">
        <v>156</v>
      </c>
      <c r="C49" s="42">
        <v>147</v>
      </c>
      <c r="D49" s="42">
        <v>121</v>
      </c>
      <c r="E49" s="42">
        <v>211</v>
      </c>
      <c r="F49" s="246">
        <v>168</v>
      </c>
      <c r="G49" s="42">
        <v>139</v>
      </c>
      <c r="H49" s="43">
        <v>170</v>
      </c>
      <c r="I49" s="42">
        <v>153</v>
      </c>
      <c r="J49" s="45">
        <v>71</v>
      </c>
      <c r="K49" s="45">
        <v>97</v>
      </c>
      <c r="L49" s="264">
        <v>246</v>
      </c>
      <c r="M49" s="45"/>
    </row>
    <row r="50" spans="1:13" ht="13.5">
      <c r="A50" s="250" t="s">
        <v>110</v>
      </c>
      <c r="B50" s="42">
        <v>109</v>
      </c>
      <c r="C50" s="42">
        <v>96</v>
      </c>
      <c r="D50" s="42">
        <v>68</v>
      </c>
      <c r="E50" s="42">
        <v>187</v>
      </c>
      <c r="F50" s="246">
        <v>129</v>
      </c>
      <c r="G50" s="42">
        <v>165</v>
      </c>
      <c r="H50" s="43">
        <v>181</v>
      </c>
      <c r="I50" s="44">
        <v>169</v>
      </c>
      <c r="J50" s="45">
        <v>81</v>
      </c>
      <c r="K50" s="45">
        <v>108</v>
      </c>
      <c r="L50" s="264">
        <v>106</v>
      </c>
      <c r="M50" s="45"/>
    </row>
    <row r="51" spans="1:13" ht="13.5">
      <c r="A51" s="250" t="s">
        <v>111</v>
      </c>
      <c r="B51" s="42">
        <v>171</v>
      </c>
      <c r="C51" s="42">
        <v>151</v>
      </c>
      <c r="D51" s="42">
        <v>144</v>
      </c>
      <c r="E51" s="42">
        <v>188</v>
      </c>
      <c r="F51" s="246">
        <v>133</v>
      </c>
      <c r="G51" s="42">
        <v>147</v>
      </c>
      <c r="H51" s="43">
        <v>158</v>
      </c>
      <c r="I51" s="42">
        <v>168</v>
      </c>
      <c r="J51" s="45">
        <v>69</v>
      </c>
      <c r="K51" s="45">
        <v>77</v>
      </c>
      <c r="L51" s="264">
        <v>67</v>
      </c>
      <c r="M51" s="45"/>
    </row>
    <row r="52" spans="1:13" ht="14.25" thickBot="1">
      <c r="A52" s="251" t="s">
        <v>112</v>
      </c>
      <c r="B52" s="42">
        <v>317</v>
      </c>
      <c r="C52" s="42">
        <v>367</v>
      </c>
      <c r="D52" s="42">
        <v>357</v>
      </c>
      <c r="E52" s="42">
        <v>606</v>
      </c>
      <c r="F52" s="252">
        <v>332</v>
      </c>
      <c r="G52" s="42">
        <v>355</v>
      </c>
      <c r="H52" s="46">
        <v>395</v>
      </c>
      <c r="I52" s="46">
        <v>306</v>
      </c>
      <c r="J52" s="83">
        <v>199</v>
      </c>
      <c r="K52" s="84">
        <v>225</v>
      </c>
      <c r="L52" s="263">
        <v>295</v>
      </c>
      <c r="M52" s="85"/>
    </row>
    <row r="53" spans="1:13" ht="15" thickBot="1" thickTop="1">
      <c r="A53" s="253" t="s">
        <v>62</v>
      </c>
      <c r="B53" s="47">
        <f aca="true" t="shared" si="0" ref="B53:M53">SUM(B6:B52)</f>
        <v>24217</v>
      </c>
      <c r="C53" s="48">
        <f t="shared" si="0"/>
        <v>22020</v>
      </c>
      <c r="D53" s="47">
        <f t="shared" si="0"/>
        <v>20124</v>
      </c>
      <c r="E53" s="48">
        <f t="shared" si="0"/>
        <v>33094</v>
      </c>
      <c r="F53" s="47">
        <f t="shared" si="0"/>
        <v>22957</v>
      </c>
      <c r="G53" s="48">
        <f t="shared" si="0"/>
        <v>25261</v>
      </c>
      <c r="H53" s="47">
        <f t="shared" si="0"/>
        <v>24614</v>
      </c>
      <c r="I53" s="48">
        <f t="shared" si="0"/>
        <v>24140</v>
      </c>
      <c r="J53" s="49">
        <f t="shared" si="0"/>
        <v>11375</v>
      </c>
      <c r="K53" s="50">
        <f t="shared" si="0"/>
        <v>18405</v>
      </c>
      <c r="L53" s="254">
        <f t="shared" si="0"/>
        <v>22750</v>
      </c>
      <c r="M53" s="51">
        <f t="shared" si="0"/>
        <v>0</v>
      </c>
    </row>
    <row r="54" spans="1:13" ht="14.25" thickTop="1">
      <c r="A54" s="253" t="s">
        <v>187</v>
      </c>
      <c r="B54" s="52"/>
      <c r="C54" s="53">
        <f>B53+C53</f>
        <v>46237</v>
      </c>
      <c r="D54" s="52"/>
      <c r="E54" s="53">
        <f>D53+E53</f>
        <v>53218</v>
      </c>
      <c r="F54" s="52"/>
      <c r="G54" s="53">
        <f>F53+G53</f>
        <v>48218</v>
      </c>
      <c r="H54" s="52"/>
      <c r="I54" s="53">
        <f>H53+I53</f>
        <v>48754</v>
      </c>
      <c r="J54" s="255"/>
      <c r="K54" s="265"/>
      <c r="L54" s="257"/>
      <c r="M54" s="266">
        <f>J53+K53+L53+M53</f>
        <v>52530</v>
      </c>
    </row>
  </sheetData>
  <sheetProtection/>
  <printOptions horizontalCentered="1"/>
  <pageMargins left="0.3937007874015748" right="0.3937007874015748" top="0.3937007874015748" bottom="0.3937007874015748" header="0.8267716535433072" footer="0.1968503937007874"/>
  <pageSetup horizontalDpi="160" verticalDpi="1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厚生労働省健康局疾病対策課</dc:creator>
  <cp:keywords/>
  <dc:description/>
  <cp:lastModifiedBy>Windows ユーザー</cp:lastModifiedBy>
  <cp:lastPrinted>2001-11-06T04:47:38Z</cp:lastPrinted>
  <dcterms:created xsi:type="dcterms:W3CDTF">1996-11-20T01:36:02Z</dcterms:created>
  <dcterms:modified xsi:type="dcterms:W3CDTF">2016-07-20T04:28:58Z</dcterms:modified>
  <cp:category/>
  <cp:version/>
  <cp:contentType/>
  <cp:contentStatus/>
</cp:coreProperties>
</file>