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45" windowWidth="16755" windowHeight="7140" tabRatio="930" activeTab="6"/>
  </bookViews>
  <sheets>
    <sheet name="結果報告" sheetId="1" r:id="rId1"/>
    <sheet name="委員長コメント" sheetId="2" r:id="rId2"/>
    <sheet name="献血件数及びＨＩＶ抗体陽性件数" sheetId="3" r:id="rId3"/>
    <sheet name="前回との比較" sheetId="4" r:id="rId4"/>
    <sheet name="感染経路別、年齢・国籍別" sheetId="5" r:id="rId5"/>
    <sheet name="都道府県" sheetId="6" r:id="rId6"/>
    <sheet name="相談件数" sheetId="7" r:id="rId7"/>
    <sheet name="検査件数" sheetId="8" r:id="rId8"/>
  </sheets>
  <definedNames>
    <definedName name="_xlnm.Print_Area" localSheetId="4">'感染経路別、年齢・国籍別'!$A$1:$O$27</definedName>
    <definedName name="_xlnm.Print_Area" localSheetId="7">'検査件数'!$A$1:$R$54</definedName>
    <definedName name="_xlnm.Print_Area" localSheetId="2">'献血件数及びＨＩＶ抗体陽性件数'!$A$1:$D$48</definedName>
    <definedName name="_xlnm.Print_Area" localSheetId="3">'前回との比較'!$A$1:$X$43</definedName>
    <definedName name="_xlnm.Print_Area" localSheetId="6">'相談件数'!$A$1:$R$54</definedName>
    <definedName name="_xlnm.Print_Area" localSheetId="5">'都道府県'!$A$1:$R$59</definedName>
    <definedName name="_xlnm.Print_Titles" localSheetId="7">'検査件数'!$A:$A</definedName>
    <definedName name="_xlnm.Print_Titles" localSheetId="6">'相談件数'!$A:$A</definedName>
  </definedNames>
  <calcPr fullCalcOnLoad="1"/>
</workbook>
</file>

<file path=xl/comments7.xml><?xml version="1.0" encoding="utf-8"?>
<comments xmlns="http://schemas.openxmlformats.org/spreadsheetml/2006/main">
  <authors>
    <author>厚生労働省本省</author>
  </authors>
  <commentList>
    <comment ref="Q20" authorId="0">
      <text>
        <r>
          <rPr>
            <b/>
            <sz val="9"/>
            <rFont val="ＭＳ Ｐゴシック"/>
            <family val="3"/>
          </rPr>
          <t>訂正申請あり4/10
県分２増（206→208）
市分変更なし
当初327件</t>
        </r>
      </text>
    </comment>
    <comment ref="O33" authorId="0">
      <text>
        <r>
          <rPr>
            <b/>
            <sz val="9"/>
            <rFont val="ＭＳ Ｐゴシック"/>
            <family val="3"/>
          </rPr>
          <t xml:space="preserve">訂正申請あり4/10
県分２減（1042→1040）
市分変更なし
当初2345件
</t>
        </r>
      </text>
    </comment>
    <comment ref="P33" authorId="0">
      <text>
        <r>
          <rPr>
            <b/>
            <sz val="9"/>
            <rFont val="ＭＳ Ｐゴシック"/>
            <family val="3"/>
          </rPr>
          <t>訂正申請あり4/10
県分２減（1146→1144）
市分変更なし
当初2468件</t>
        </r>
      </text>
    </comment>
  </commentList>
</comments>
</file>

<file path=xl/comments8.xml><?xml version="1.0" encoding="utf-8"?>
<comments xmlns="http://schemas.openxmlformats.org/spreadsheetml/2006/main">
  <authors>
    <author>厚生労働省本省</author>
  </authors>
  <commentList>
    <comment ref="P33" authorId="0">
      <text>
        <r>
          <rPr>
            <b/>
            <sz val="9"/>
            <rFont val="ＭＳ Ｐゴシック"/>
            <family val="3"/>
          </rPr>
          <t xml:space="preserve">訂正申請あり4/10
県分１６増（676→692）
市分変更なし
当初1528件
訂正申請あり4/23
県分２８減（692→664）
市分変更なし
変更後１５４４件
●1528→1544→1516
</t>
        </r>
      </text>
    </comment>
  </commentList>
</comments>
</file>

<file path=xl/sharedStrings.xml><?xml version="1.0" encoding="utf-8"?>
<sst xmlns="http://schemas.openxmlformats.org/spreadsheetml/2006/main" count="711" uniqueCount="242">
  <si>
    <t>エイズ動向委員会の結果報告について</t>
  </si>
  <si>
    <t>４　任意報告により</t>
  </si>
  <si>
    <t>委員長コメント</t>
  </si>
  <si>
    <t>献 血 件 数 及 び ＨＩＶ 抗 体 陽 性 件 数</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</si>
  <si>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</si>
  <si>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</si>
  <si>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</si>
  <si>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</si>
  <si>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</si>
  <si>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</si>
  <si>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</si>
  <si>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</si>
  <si>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</si>
  <si>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</si>
  <si>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</si>
  <si>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</si>
  <si>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</si>
  <si>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</si>
  <si>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</si>
  <si>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</si>
  <si>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</si>
  <si>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</si>
  <si>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</si>
  <si>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</si>
  <si>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</si>
  <si>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</si>
  <si>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</si>
  <si>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</si>
  <si>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</si>
  <si>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</si>
  <si>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</si>
  <si>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</si>
  <si>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</si>
  <si>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</si>
  <si>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</si>
  <si>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</si>
  <si>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</si>
  <si>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</si>
  <si>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</si>
  <si>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</si>
  <si>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</si>
  <si>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</si>
  <si>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</si>
  <si>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</si>
  <si>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</si>
  <si>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</si>
  <si>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(速　報　値)</t>
  </si>
  <si>
    <t>（注）</t>
  </si>
  <si>
    <t>・昭和６１年は、年中途から実施したことなどから、3,146,940件、内陽性件数１１件（女性０）となっている。</t>
  </si>
  <si>
    <t xml:space="preserve">・抗体検査陽性の献血血液は、焼却されており、使用されていない。   </t>
  </si>
  <si>
    <t>感染症法に基づくエイズ患者・感染者情報</t>
  </si>
  <si>
    <t>１０歳未満</t>
  </si>
  <si>
    <t>１０～１９</t>
  </si>
  <si>
    <t>２０～２９</t>
  </si>
  <si>
    <t>３０～３９</t>
  </si>
  <si>
    <t>４０～４９</t>
  </si>
  <si>
    <t>５０歳以上</t>
  </si>
  <si>
    <t>異性間の性的接触</t>
  </si>
  <si>
    <t>（</t>
  </si>
  <si>
    <t>国内</t>
  </si>
  <si>
    <t>海外</t>
  </si>
  <si>
    <t>不明</t>
  </si>
  <si>
    <t>計</t>
  </si>
  <si>
    <t>静注薬物濫用</t>
  </si>
  <si>
    <t>母子感染</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</si>
  <si>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</si>
  <si>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</si>
  <si>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</si>
  <si>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</si>
  <si>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</si>
  <si>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</si>
  <si>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</si>
  <si>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</si>
  <si>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</si>
  <si>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</si>
  <si>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</si>
  <si>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</si>
  <si>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</si>
  <si>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</si>
  <si>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</si>
  <si>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</si>
  <si>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</si>
  <si>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</si>
  <si>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</si>
  <si>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</si>
  <si>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</si>
  <si>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</si>
  <si>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</si>
  <si>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</si>
  <si>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</si>
  <si>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</si>
  <si>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</si>
  <si>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</si>
  <si>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</si>
  <si>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</si>
  <si>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</si>
  <si>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</si>
  <si>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</si>
  <si>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</si>
  <si>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</si>
  <si>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</si>
  <si>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</si>
  <si>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</si>
  <si>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</si>
  <si>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</si>
  <si>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</si>
  <si>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</si>
  <si>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</si>
  <si>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</si>
  <si>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</si>
  <si>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</si>
  <si>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</si>
  <si>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</si>
  <si>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( 4)</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</si>
  <si>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</si>
  <si>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</si>
  <si>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</si>
  <si>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</si>
  <si>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</si>
  <si>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</si>
  <si>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</si>
  <si>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</si>
  <si>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</si>
  <si>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</si>
  <si>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</si>
  <si>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</si>
  <si>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</si>
  <si>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同性間の性的接触＊１</t>
  </si>
  <si>
    <t>その他＊２</t>
  </si>
  <si>
    <t>年齢</t>
  </si>
  <si>
    <t>感染地域</t>
  </si>
  <si>
    <t>ＡＩＤＳ患者</t>
  </si>
  <si>
    <t>＊１　両性間性的接触を含む。</t>
  </si>
  <si>
    <t>＊２　輸血などに伴う感染例や推定される感染経路が複数ある例を含む。</t>
  </si>
  <si>
    <t>－</t>
  </si>
  <si>
    <t>ＨＩＶ合計</t>
  </si>
  <si>
    <t>AIDS合計</t>
  </si>
  <si>
    <r>
      <t>同性間の性的接触</t>
    </r>
    <r>
      <rPr>
        <vertAlign val="superscript"/>
        <sz val="11"/>
        <rFont val="ＭＳ Ｐゴシック"/>
        <family val="3"/>
      </rPr>
      <t>＊１</t>
    </r>
  </si>
  <si>
    <r>
      <t>その他</t>
    </r>
    <r>
      <rPr>
        <vertAlign val="superscript"/>
        <sz val="11"/>
        <rFont val="ＭＳ Ｐゴシック"/>
        <family val="3"/>
      </rPr>
      <t>＊２</t>
    </r>
  </si>
  <si>
    <t>ブロック名</t>
  </si>
  <si>
    <t>前回累積件数</t>
  </si>
  <si>
    <t>%）</t>
  </si>
  <si>
    <t>東北</t>
  </si>
  <si>
    <t>ブロック計</t>
  </si>
  <si>
    <t>関東・甲信越</t>
  </si>
  <si>
    <t>北陸</t>
  </si>
  <si>
    <t>東海</t>
  </si>
  <si>
    <t>近畿</t>
  </si>
  <si>
    <t>中国・四国</t>
  </si>
  <si>
    <t>九州・沖縄</t>
  </si>
  <si>
    <t xml:space="preserve">      03-3595-2395(直通)</t>
  </si>
  <si>
    <t>(平成１２年)</t>
  </si>
  <si>
    <t>67</t>
  </si>
  <si>
    <t>２００１年</t>
  </si>
  <si>
    <t>保健所における相談件数</t>
  </si>
  <si>
    <t>平成９年</t>
  </si>
  <si>
    <t>平成１０年</t>
  </si>
  <si>
    <t>平成１１年</t>
  </si>
  <si>
    <t>都道府県</t>
  </si>
  <si>
    <t>上半期</t>
  </si>
  <si>
    <t>下半期</t>
  </si>
  <si>
    <t>第１四半期</t>
  </si>
  <si>
    <t>第２四半期</t>
  </si>
  <si>
    <t>第３四半期</t>
  </si>
  <si>
    <t>第４四半期</t>
  </si>
  <si>
    <t>1月～6月</t>
  </si>
  <si>
    <t>7月～12月</t>
  </si>
  <si>
    <t>7月～１２月</t>
  </si>
  <si>
    <t>１月～３月</t>
  </si>
  <si>
    <t>４月～６月</t>
  </si>
  <si>
    <t>７月～９月</t>
  </si>
  <si>
    <t>10月～12月</t>
  </si>
  <si>
    <t>年　計</t>
  </si>
  <si>
    <t>( 1)</t>
  </si>
  <si>
    <t>担当者：西　田，林</t>
  </si>
  <si>
    <t>TEL:03-5253-1111 (内線)2905,2908</t>
  </si>
  <si>
    <t>・平成１３年の陽性件数には、ＮＡＴ検査のみ陽性の１件が含まれる。</t>
  </si>
  <si>
    <t>凝固因子製剤による感染者＊３</t>
  </si>
  <si>
    <t>＊３　「血液凝固異常症全国調査」による2000年5月31日現在の血液凝固因子製剤による感染者(患者150名含む）</t>
  </si>
  <si>
    <t>　　　の報告数である。</t>
  </si>
  <si>
    <t>　　　　</t>
  </si>
  <si>
    <r>
      <t>（上記死亡者数には「血液凝固異常症全国調査」の累積死亡報告数52</t>
    </r>
    <r>
      <rPr>
        <sz val="11"/>
        <rFont val="ＭＳ Ｐゴシック"/>
        <family val="3"/>
      </rPr>
      <t>3</t>
    </r>
    <r>
      <rPr>
        <sz val="11"/>
        <rFont val="ＭＳ Ｐゴシック"/>
        <family val="3"/>
      </rPr>
      <t>名が含まれる）</t>
    </r>
  </si>
  <si>
    <r>
      <t>平成１</t>
    </r>
    <r>
      <rPr>
        <sz val="11"/>
        <rFont val="明朝"/>
        <family val="3"/>
      </rPr>
      <t>4</t>
    </r>
    <r>
      <rPr>
        <sz val="11"/>
        <rFont val="明朝"/>
        <family val="3"/>
      </rPr>
      <t>年</t>
    </r>
    <r>
      <rPr>
        <sz val="11"/>
        <rFont val="明朝"/>
        <family val="3"/>
      </rPr>
      <t>1</t>
    </r>
    <r>
      <rPr>
        <sz val="11"/>
        <rFont val="明朝"/>
        <family val="3"/>
      </rPr>
      <t>月</t>
    </r>
    <r>
      <rPr>
        <sz val="11"/>
        <rFont val="明朝"/>
        <family val="3"/>
      </rPr>
      <t>31</t>
    </r>
    <r>
      <rPr>
        <sz val="11"/>
        <rFont val="明朝"/>
        <family val="3"/>
      </rPr>
      <t>日（木）</t>
    </r>
  </si>
  <si>
    <t>（平成１３年）</t>
  </si>
  <si>
    <t>79</t>
  </si>
  <si>
    <t>前回報告</t>
  </si>
  <si>
    <t>累積報告</t>
  </si>
  <si>
    <t>今回報告</t>
  </si>
  <si>
    <t>前回報告</t>
  </si>
  <si>
    <t>１．今回の報告期間は平成１３年１２月３１日より平成１４年３月３１日までの約３ヶ月　であり、法定報告に基づく新規ＨＩＶ感染者報告数は１２３件、新規ＡＩＤＳ患者報告　数は６３件であった。</t>
  </si>
  <si>
    <t>　　   　　</t>
  </si>
  <si>
    <t>２．感染経路別に見ると、ＨＩＶ感染者では同性間性的接触によるものが７３件（約５９％）と第１位であり、そのうち６５件が日本人男性であった。また、異性間性的接触による新規感染者報告数は３８件（約３１％）であり、感染経路として依然重要である。一方、ＡＩＤＳ患者では異性間性的接触によるものが３３件、同性間性的接触によるものが１７件で、前回同様、異性間性的接触によるものが多い。</t>
  </si>
  <si>
    <t>　　年齢別では、前回同様、ＨＩＶ感染者・ＡＩＤＳ患者ともに各年齢層に分布している　が、ＨＩＶ感染者では２０代～３０代、ＡＩＤＳ患者では４０代以上の占める割合が高い。    性別でみると、ＨＩＶ感染者・ＡＩＤＳ患者とも男性が８割以上を占めており、これ　は前回同様の傾向である。</t>
  </si>
  <si>
    <t>３．平成１４年１月から３月末までの保健所におけるＨＩＶ抗体検査件数は１１，２８１　件、相談件数が２５，６２６件であり、前年同時期とほぼ同様の件数であった。　　（平成１３年１月～３月末までの検査件数は１１，３６１件、相談件数は２５，３４４件）</t>
  </si>
  <si>
    <t>　</t>
  </si>
  <si>
    <t>４．平成１４年１月～３月の献血件数（速報値）は１，４０８，０１４件で、そのうちＨＩＶ抗体陽性件数は１０件、１０万人当たりの陽性人数は０．７１０人と前回より少なく、今回のＨＩＶ感染者・ＡＩＤＳ患者報告数と同調している。</t>
  </si>
  <si>
    <t xml:space="preserve">  （平成１３年１月～３月末までの１０万人当たりの陽性人数は１．００７件）</t>
  </si>
  <si>
    <t>５．今回の報告では、ＨＩＶ感染者・ＡＩＤＳ患者ともに前回報告数と比べると少ない数字を示しているが前年同時期と比較するとほぼ同様の件数であった。ＨＩＶ感染者のうち男性同性間性的接触による感染者は前回の４７％から５９％と増加、またＡＩＤＳ患者のうち異性間性的接触による男性患者の比率は３０％から４８％と増加しており、特に男性同性間及び異性間性的接触への対策を一層充実することが急務である。</t>
  </si>
  <si>
    <t>６．平成１３年のＨＩＶ感染者報告数（確定値）は過去最高の６２１件で、前年に比べて　１５９件増（約３４％増）である。ＡＩＤＳ患者報告数（確定値）は前年とほぼ同じ３　３２件であった。</t>
  </si>
  <si>
    <t>１　本日の委員会では、平成１３年１２月３１日より平成１４年３月３１日までの感染症　法に基づく患者・感染者報告並びに平成１４年１月１日から３月３１日までの任意報告　を解析した。</t>
  </si>
  <si>
    <t>２　平成１３年１２月３１日より３月３１日までの間に感染症法に基づき報告されたエイ　ズ患者は６３件、ＨＩＶ感染者は１２３件であった。</t>
  </si>
  <si>
    <t>　　患者６３件、感染者１２３件の内訳は、</t>
  </si>
  <si>
    <t>　①感染原因別では、異性間の性的接触による患者３３件、感染者３８件、同性間の性的　接触による患者１７件、感染者７３件、静注薬物濫用による患者１件、その他の原因に　よる患者３件、感染者２件、原因不明の患者９件、感染者１０件であった。</t>
  </si>
  <si>
    <t>　②性別では男性患者５９件、感染者１０８件、女性患者４件、感染者１５件であった。</t>
  </si>
  <si>
    <t>　③年齢区分別では、患者は２０代３件、３０代１７件、４０代２２件、５０歳以上</t>
  </si>
  <si>
    <t>　２１件、感染者は、１０代１件、２０代４５件、３０代３９件、４０代２０件、５０歳　以上１８件であった。</t>
  </si>
  <si>
    <t>　①国籍別では日本人患者５６件、感染者１０５件、外国人患者７件、感染者１８件で</t>
  </si>
  <si>
    <t>　あった。</t>
  </si>
  <si>
    <t>　⑤感染地域別では、国内で感染した患者３８件、感染者１００件、海外で感染した患者　１５件、感染者１２件、感染地域不明患者１０件、感染者１１件であった。</t>
  </si>
  <si>
    <t>３　患者６３件、感染者１２３件のうち</t>
  </si>
  <si>
    <t>　①異性間の性的接触による患者３３件、感染者３８件のうち日本人男性は、患者２８件、　感染者２３件、日本人女性は、患者１件、感染者８件であった。また、外国人男性は、　患者２件、感染者４件、外国人女性は、患者２件、感染者３件であった。</t>
  </si>
  <si>
    <t>　②日本人男性患者５４件のうち２０代２件、３０代１３件、４０代１９件、５０歳以上　２０件、日本人男性感染者９５件のうち、１０代１件、２０代３４件、３０代３０件、　４０代１４件、５０歳以上１６件であった。また、日本人女性患者２件のうち、３０代　１件、４０代１件、日本人女性感染者１０件のうち２０代３件、３０代２件、４０代　　３件、５０歳以上２件であった。</t>
  </si>
  <si>
    <t>　③外国人男性患者５件のうち３０代２件、４０代２件、５０歳以上１件、外国人男性感　染者１３件のうち２０代５件、３０代６件、４０代２件であった。また、外国人女性患　者２件のうち２０代１件、３０代１件、外国人女性感染者５件のうち２０代３件、　　　３０代１件、４０代１件であった。</t>
  </si>
  <si>
    <t>　④国内感染による患者３８件のうち日本人男性が３７件、日本人女性が１件であった。　また、国内感染による感染者１００件のうち日本人男性が８５件、日本人女性が９件、　外国人男性が５件、外国人女性が１件であった。</t>
  </si>
  <si>
    <t>　⑤海外感染による患者１５件のうち日本人男性が１１件、日本人女性が１件、外国人男　性が２件、外国人女性が１件であった。また、海外感染による感染者１２件のうち日本　人男性が５件、日本人女性が１件、外国人男性が５件、外国人女性が１件であった。</t>
  </si>
  <si>
    <t>　①キャリア等からエイズ患者になったとの報告２件であった。</t>
  </si>
  <si>
    <t>　②患者・感染者の死亡６件はエイズが原因であった。</t>
  </si>
  <si>
    <t>　③死亡報告６件のうち４０代２件、５０歳以上３件、不明が１件であった。</t>
  </si>
  <si>
    <t>５　今回６名の死亡報告があり、累積死亡報告数は１,２５４名となった。</t>
  </si>
  <si>
    <t>６　平成１４年１月から３月末までの保健所におけるＨＩＶ抗体検査件数は１１，２８１　件、保健所における相談件数は２５，６２６件であった。</t>
  </si>
  <si>
    <t>７　平成１４年１月から３月末日までの献血件数１，４０８，０１４件（速報値）のうち、　ＨＩＶ陽性件数は１０件であった。</t>
  </si>
  <si>
    <t>照会先：医薬局血液対策課</t>
  </si>
  <si>
    <t>２００2年</t>
  </si>
  <si>
    <t>10</t>
  </si>
  <si>
    <t>（平成１４年１月～3月分）</t>
  </si>
  <si>
    <t xml:space="preserve">　〔平成13年12月31日～平成14年3月31日〕 </t>
  </si>
  <si>
    <t>表２　平成１４年３月３１日現在のＨＩＶ感染者及びＡＩＤＳ患者の国籍別、性別、感染経路別報告数の累計</t>
  </si>
  <si>
    <r>
      <t>＊平成1</t>
    </r>
    <r>
      <rPr>
        <sz val="11"/>
        <rFont val="ＭＳ Ｐゴシック"/>
        <family val="3"/>
      </rPr>
      <t>4</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日現在累積死亡者数　　　</t>
    </r>
  </si>
  <si>
    <r>
      <t>1,2</t>
    </r>
    <r>
      <rPr>
        <sz val="11"/>
        <rFont val="ＭＳ Ｐゴシック"/>
        <family val="3"/>
      </rPr>
      <t>54</t>
    </r>
    <r>
      <rPr>
        <sz val="11"/>
        <rFont val="ＭＳ Ｐゴシック"/>
        <family val="3"/>
      </rPr>
      <t>名</t>
    </r>
  </si>
  <si>
    <t>表３　ＨＩＶ感染者及びＡＩＤＳ患者の都道府県別累積報告状況</t>
  </si>
  <si>
    <t>今回報告</t>
  </si>
  <si>
    <t>平成12年</t>
  </si>
  <si>
    <t>平成13年</t>
  </si>
  <si>
    <t>（単位：件）</t>
  </si>
  <si>
    <t>平成9年</t>
  </si>
  <si>
    <t>平成10年</t>
  </si>
  <si>
    <t>平成11年</t>
  </si>
  <si>
    <t>平成12年</t>
  </si>
  <si>
    <t>平成14年</t>
  </si>
  <si>
    <t>年間</t>
  </si>
  <si>
    <t>１月～6月</t>
  </si>
  <si>
    <t>保健所におけるＨＩＶ抗体検査件数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</si>
</sst>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
    <numFmt numFmtId="184" formatCode="\(0\)"/>
    <numFmt numFmtId="185" formatCode="_(0\)"/>
    <numFmt numFmtId="186" formatCode="\ \(0\)"/>
    <numFmt numFmtId="187" formatCode="#,##0.0;[Red]\-#,##0.0"/>
    <numFmt numFmtId="188" formatCode="#,##0_);\(#,##0\)"/>
    <numFmt numFmtId="189" formatCode="\ 0"/>
    <numFmt numFmtId="190" formatCode="#,##0_ ;[Red]\-#,##0\ "/>
    <numFmt numFmtId="191" formatCode="#,##0_);[Red]\(#,##0\)"/>
    <numFmt numFmtId="192" formatCode="#\ ?/4"/>
    <numFmt numFmtId="193" formatCode="0.000_ "/>
    <numFmt numFmtId="194" formatCode="\(General\)"/>
    <numFmt numFmtId="195" formatCode="0_ "/>
    <numFmt numFmtId="196" formatCode="&quot;△&quot;\ #,##0;&quot;▲&quot;\ #,##0"/>
    <numFmt numFmtId="197" formatCode="0.0_ "/>
    <numFmt numFmtId="198" formatCode="#,##0_ "/>
    <numFmt numFmtId="199" formatCode="#,##0.0_);[Red]\(#,##0.0\)"/>
    <numFmt numFmtId="200" formatCode="#,##0.000"/>
    <numFmt numFmtId="201" formatCode="#,##0.0000"/>
    <numFmt numFmtId="202" formatCode="#,##0.00000"/>
  </numFmts>
  <fonts count="82">
    <font>
      <sz val="11"/>
      <name val="明朝"/>
      <family val="3"/>
    </font>
    <font>
      <b/>
      <sz val="11"/>
      <name val="明朝"/>
      <family val="3"/>
    </font>
    <font>
      <i/>
      <sz val="11"/>
      <name val="明朝"/>
      <family val="3"/>
    </font>
    <font>
      <b/>
      <i/>
      <sz val="11"/>
      <name val="明朝"/>
      <family val="3"/>
    </font>
    <font>
      <b/>
      <sz val="8"/>
      <name val="明朝"/>
      <family val="3"/>
    </font>
    <font>
      <b/>
      <sz val="9"/>
      <name val="明朝"/>
      <family val="3"/>
    </font>
    <font>
      <b/>
      <sz val="14"/>
      <name val="明朝"/>
      <family val="3"/>
    </font>
    <font>
      <b/>
      <sz val="10"/>
      <name val="明朝"/>
      <family val="3"/>
    </font>
    <font>
      <b/>
      <i/>
      <sz val="16"/>
      <name val="ＭＳ ゴシック"/>
      <family val="3"/>
    </font>
    <font>
      <sz val="10"/>
      <name val="明朝"/>
      <family val="3"/>
    </font>
    <font>
      <b/>
      <i/>
      <sz val="9"/>
      <name val="明朝"/>
      <family val="3"/>
    </font>
    <font>
      <b/>
      <i/>
      <sz val="16"/>
      <color indexed="10"/>
      <name val="ＭＳ ゴシック"/>
      <family val="3"/>
    </font>
    <font>
      <b/>
      <sz val="11"/>
      <color indexed="10"/>
      <name val="ＭＳ 明朝"/>
      <family val="1"/>
    </font>
    <font>
      <sz val="14"/>
      <name val="明朝"/>
      <family val="3"/>
    </font>
    <font>
      <sz val="11"/>
      <name val="ＭＳ Ｐ明朝"/>
      <family val="1"/>
    </font>
    <font>
      <sz val="11"/>
      <name val="ＭＳ Ｐゴシック"/>
      <family val="3"/>
    </font>
    <font>
      <sz val="12"/>
      <name val="明朝"/>
      <family val="3"/>
    </font>
    <font>
      <sz val="6"/>
      <name val="明朝"/>
      <family val="3"/>
    </font>
    <font>
      <b/>
      <sz val="14"/>
      <name val="ＭＳ Ｐゴシック"/>
      <family val="3"/>
    </font>
    <font>
      <b/>
      <sz val="11"/>
      <name val="ＭＳ Ｐゴシック"/>
      <family val="3"/>
    </font>
    <font>
      <b/>
      <sz val="11"/>
      <color indexed="10"/>
      <name val="ＭＳ Ｐゴシック"/>
      <family val="3"/>
    </font>
    <font>
      <i/>
      <sz val="11"/>
      <color indexed="8"/>
      <name val="ＭＳ Ｐゴシック"/>
      <family val="3"/>
    </font>
    <font>
      <i/>
      <sz val="11"/>
      <name val="ＭＳ Ｐ明朝"/>
      <family val="1"/>
    </font>
    <font>
      <sz val="11"/>
      <color indexed="12"/>
      <name val="ＭＳ Ｐゴシック"/>
      <family val="3"/>
    </font>
    <font>
      <sz val="11"/>
      <color indexed="10"/>
      <name val="ＭＳ Ｐゴシック"/>
      <family val="3"/>
    </font>
    <font>
      <vertAlign val="superscript"/>
      <sz val="11"/>
      <name val="ＭＳ Ｐゴシック"/>
      <family val="3"/>
    </font>
    <font>
      <i/>
      <sz val="11"/>
      <name val="ＭＳ Ｐゴシック"/>
      <family val="3"/>
    </font>
    <font>
      <sz val="9"/>
      <name val="ＭＳ Ｐゴシック"/>
      <family val="3"/>
    </font>
    <font>
      <b/>
      <sz val="9"/>
      <name val="ＭＳ Ｐゴシック"/>
      <family val="3"/>
    </font>
    <font>
      <sz val="11"/>
      <color indexed="8"/>
      <name val="ＭＳ Ｐゴシック"/>
      <family val="3"/>
    </font>
    <font>
      <u val="single"/>
      <sz val="12"/>
      <name val="明朝"/>
      <family val="3"/>
    </font>
    <font>
      <sz val="14"/>
      <name val="リュウミンL-KL"/>
      <family val="1"/>
    </font>
    <font>
      <sz val="9"/>
      <name val="リュウミンL-KL"/>
      <family val="1"/>
    </font>
    <font>
      <i/>
      <sz val="9"/>
      <name val="リュウミンL-KL"/>
      <family val="1"/>
    </font>
    <font>
      <sz val="11"/>
      <name val="リュウミンL-KL"/>
      <family val="1"/>
    </font>
    <font>
      <sz val="8"/>
      <name val="リュウミンL-KL"/>
      <family val="1"/>
    </font>
    <font>
      <sz val="9"/>
      <color indexed="62"/>
      <name val="リュウミンL-KL"/>
      <family val="1"/>
    </font>
    <font>
      <sz val="8"/>
      <color indexed="62"/>
      <name val="リュウミンL-KL"/>
      <family val="1"/>
    </font>
    <font>
      <sz val="9"/>
      <color indexed="8"/>
      <name val="Century"/>
      <family val="1"/>
    </font>
    <font>
      <sz val="9"/>
      <name val="Century"/>
      <family val="1"/>
    </font>
    <font>
      <sz val="9"/>
      <color indexed="12"/>
      <name val="Century"/>
      <family val="1"/>
    </font>
    <font>
      <sz val="9"/>
      <name val="明朝"/>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39"/>
      <name val="Century"/>
      <family val="1"/>
    </font>
    <font>
      <sz val="11"/>
      <name val="Century"/>
      <family val="1"/>
    </font>
    <font>
      <sz val="9"/>
      <name val="ＭＳ 明朝"/>
      <family val="1"/>
    </font>
    <font>
      <sz val="9"/>
      <color indexed="12"/>
      <name val="ＭＳ 明朝"/>
      <family val="1"/>
    </font>
    <font>
      <b/>
      <sz val="16"/>
      <name val="リュウミンL-KL"/>
      <family val="3"/>
    </font>
    <font>
      <sz val="9"/>
      <color indexed="10"/>
      <name val="リュウミンL-KL"/>
      <family val="1"/>
    </font>
    <font>
      <sz val="9"/>
      <color indexed="8"/>
      <name val="リュウミンL-KL"/>
      <family val="1"/>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style="thin"/>
      <top style="double"/>
      <bottom style="thin"/>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style="thick"/>
    </border>
    <border>
      <left style="thin"/>
      <right>
        <color indexed="63"/>
      </right>
      <top style="thin"/>
      <bottom style="thin"/>
    </border>
    <border>
      <left style="thin"/>
      <right style="thin"/>
      <top style="hair"/>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horizontal="distributed"/>
      <protection/>
    </xf>
    <xf numFmtId="0" fontId="15" fillId="0" borderId="0">
      <alignment/>
      <protection/>
    </xf>
    <xf numFmtId="0" fontId="43" fillId="0" borderId="0" applyNumberFormat="0" applyFill="0" applyBorder="0" applyAlignment="0" applyProtection="0"/>
    <xf numFmtId="0" fontId="81" fillId="32" borderId="0" applyNumberFormat="0" applyBorder="0" applyAlignment="0" applyProtection="0"/>
  </cellStyleXfs>
  <cellXfs count="323">
    <xf numFmtId="0" fontId="0" fillId="0" borderId="0" xfId="0" applyAlignment="1">
      <alignment/>
    </xf>
    <xf numFmtId="38" fontId="10" fillId="0" borderId="0" xfId="49" applyFont="1" applyFill="1" applyBorder="1" applyAlignment="1" quotePrefix="1">
      <alignment horizontal="right" vertical="top"/>
    </xf>
    <xf numFmtId="38" fontId="10" fillId="0" borderId="0" xfId="49" applyFont="1" applyFill="1" applyBorder="1" applyAlignment="1">
      <alignment horizontal="right" vertical="top"/>
    </xf>
    <xf numFmtId="0" fontId="0" fillId="0" borderId="0" xfId="0" applyAlignment="1">
      <alignment wrapText="1"/>
    </xf>
    <xf numFmtId="0" fontId="0" fillId="0" borderId="0" xfId="0" applyAlignment="1">
      <alignment horizontal="center" wrapText="1"/>
    </xf>
    <xf numFmtId="0" fontId="16" fillId="0" borderId="0" xfId="0" applyFont="1" applyAlignment="1">
      <alignment/>
    </xf>
    <xf numFmtId="49" fontId="16" fillId="0" borderId="0" xfId="0" applyNumberFormat="1" applyFont="1" applyAlignment="1">
      <alignment/>
    </xf>
    <xf numFmtId="0" fontId="16" fillId="0" borderId="0" xfId="0" applyFont="1" applyAlignment="1">
      <alignment horizontal="centerContinuous"/>
    </xf>
    <xf numFmtId="0" fontId="0" fillId="0" borderId="0" xfId="0" applyAlignment="1">
      <alignment horizontal="centerContinuous"/>
    </xf>
    <xf numFmtId="0" fontId="16" fillId="0" borderId="0" xfId="0" applyFont="1" applyAlignment="1">
      <alignment horizontal="left"/>
    </xf>
    <xf numFmtId="49" fontId="16" fillId="0" borderId="0" xfId="0" applyNumberFormat="1" applyFont="1" applyAlignment="1">
      <alignment horizontal="left"/>
    </xf>
    <xf numFmtId="0" fontId="16" fillId="0" borderId="10" xfId="0" applyFont="1" applyBorder="1" applyAlignment="1">
      <alignment horizontal="center"/>
    </xf>
    <xf numFmtId="0" fontId="16" fillId="0" borderId="11" xfId="0" applyFont="1" applyBorder="1" applyAlignment="1">
      <alignment horizontal="center"/>
    </xf>
    <xf numFmtId="49" fontId="16" fillId="0" borderId="11" xfId="0" applyNumberFormat="1"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49" fontId="16" fillId="0" borderId="13" xfId="0" applyNumberFormat="1" applyFont="1" applyBorder="1" applyAlignment="1">
      <alignment horizontal="center"/>
    </xf>
    <xf numFmtId="0" fontId="16" fillId="0" borderId="10" xfId="0" applyFont="1" applyBorder="1" applyAlignment="1">
      <alignment horizontal="left"/>
    </xf>
    <xf numFmtId="0" fontId="16" fillId="0" borderId="11" xfId="0" applyFont="1" applyBorder="1" applyAlignment="1">
      <alignment horizontal="right"/>
    </xf>
    <xf numFmtId="49" fontId="16" fillId="0" borderId="11" xfId="0" applyNumberFormat="1" applyFont="1" applyBorder="1" applyAlignment="1">
      <alignment horizontal="right"/>
    </xf>
    <xf numFmtId="0" fontId="16" fillId="0" borderId="14" xfId="0" applyFont="1" applyBorder="1" applyAlignment="1">
      <alignment horizontal="center"/>
    </xf>
    <xf numFmtId="3" fontId="16" fillId="0" borderId="15" xfId="0" applyNumberFormat="1" applyFont="1" applyBorder="1" applyAlignment="1">
      <alignment horizontal="center"/>
    </xf>
    <xf numFmtId="49" fontId="16" fillId="0" borderId="15" xfId="0" applyNumberFormat="1" applyFont="1" applyBorder="1" applyAlignment="1">
      <alignment horizontal="center"/>
    </xf>
    <xf numFmtId="193" fontId="16" fillId="0" borderId="15" xfId="0" applyNumberFormat="1" applyFont="1" applyBorder="1" applyAlignment="1">
      <alignment horizontal="center"/>
    </xf>
    <xf numFmtId="193" fontId="16" fillId="0" borderId="13" xfId="0" applyNumberFormat="1" applyFont="1" applyBorder="1" applyAlignment="1">
      <alignment horizontal="center"/>
    </xf>
    <xf numFmtId="3" fontId="16" fillId="0" borderId="11" xfId="0" applyNumberFormat="1" applyFont="1" applyBorder="1" applyAlignment="1">
      <alignment horizontal="center"/>
    </xf>
    <xf numFmtId="193" fontId="16" fillId="0" borderId="11" xfId="0" applyNumberFormat="1" applyFont="1" applyBorder="1" applyAlignment="1">
      <alignment horizontal="center"/>
    </xf>
    <xf numFmtId="38" fontId="15" fillId="0" borderId="0" xfId="49" applyFont="1" applyFill="1" applyBorder="1" applyAlignment="1">
      <alignment vertical="top"/>
    </xf>
    <xf numFmtId="38" fontId="26" fillId="0" borderId="0" xfId="49" applyFont="1" applyFill="1" applyBorder="1" applyAlignment="1" quotePrefix="1">
      <alignment vertical="top"/>
    </xf>
    <xf numFmtId="38" fontId="26" fillId="0" borderId="0" xfId="49" applyFont="1" applyFill="1" applyBorder="1" applyAlignment="1">
      <alignment vertical="top"/>
    </xf>
    <xf numFmtId="49" fontId="0" fillId="0" borderId="10" xfId="0" applyNumberFormat="1" applyFont="1" applyBorder="1" applyAlignment="1">
      <alignment/>
    </xf>
    <xf numFmtId="0" fontId="0" fillId="0" borderId="16" xfId="0" applyFont="1" applyBorder="1" applyAlignment="1">
      <alignment/>
    </xf>
    <xf numFmtId="49" fontId="0" fillId="0" borderId="14" xfId="0" applyNumberFormat="1" applyFont="1" applyBorder="1" applyAlignment="1">
      <alignment/>
    </xf>
    <xf numFmtId="0" fontId="0" fillId="0" borderId="17" xfId="0" applyFont="1" applyBorder="1" applyAlignment="1">
      <alignment/>
    </xf>
    <xf numFmtId="0" fontId="9" fillId="0" borderId="17" xfId="0" applyFont="1" applyBorder="1" applyAlignment="1">
      <alignment/>
    </xf>
    <xf numFmtId="49" fontId="9" fillId="0" borderId="14" xfId="0" applyNumberFormat="1" applyFont="1" applyBorder="1" applyAlignment="1">
      <alignment/>
    </xf>
    <xf numFmtId="49" fontId="9" fillId="0" borderId="12" xfId="0" applyNumberFormat="1" applyFont="1" applyBorder="1" applyAlignment="1">
      <alignment/>
    </xf>
    <xf numFmtId="0" fontId="9" fillId="0" borderId="18" xfId="0" applyFont="1" applyBorder="1" applyAlignment="1">
      <alignment/>
    </xf>
    <xf numFmtId="58" fontId="0" fillId="0" borderId="0" xfId="0" applyNumberFormat="1" applyAlignment="1">
      <alignment horizontal="right" wrapText="1"/>
    </xf>
    <xf numFmtId="0" fontId="30" fillId="0" borderId="0" xfId="0" applyFont="1" applyAlignment="1">
      <alignment horizontal="left"/>
    </xf>
    <xf numFmtId="38" fontId="32" fillId="0" borderId="0" xfId="49" applyFont="1" applyBorder="1" applyAlignment="1">
      <alignment horizontal="centerContinuous"/>
    </xf>
    <xf numFmtId="38" fontId="36" fillId="0" borderId="19" xfId="49" applyFont="1" applyBorder="1" applyAlignment="1">
      <alignment horizontal="centerContinuous" vertical="center"/>
    </xf>
    <xf numFmtId="38" fontId="38" fillId="0" borderId="20" xfId="49" applyFont="1" applyBorder="1" applyAlignment="1">
      <alignment vertical="center"/>
    </xf>
    <xf numFmtId="38" fontId="38" fillId="0" borderId="20" xfId="49" applyFont="1" applyFill="1" applyBorder="1" applyAlignment="1">
      <alignment vertical="center"/>
    </xf>
    <xf numFmtId="38" fontId="38" fillId="0" borderId="20" xfId="49" applyFont="1" applyBorder="1" applyAlignment="1" quotePrefix="1">
      <alignment vertical="center"/>
    </xf>
    <xf numFmtId="38" fontId="39" fillId="0" borderId="20" xfId="49" applyFont="1" applyBorder="1" applyAlignment="1">
      <alignment vertical="center"/>
    </xf>
    <xf numFmtId="38" fontId="38" fillId="0" borderId="21" xfId="49" applyFont="1" applyFill="1" applyBorder="1" applyAlignment="1">
      <alignment vertical="center"/>
    </xf>
    <xf numFmtId="38" fontId="40" fillId="0" borderId="22" xfId="49" applyFont="1" applyFill="1" applyBorder="1" applyAlignment="1" quotePrefix="1">
      <alignment vertical="center"/>
    </xf>
    <xf numFmtId="38" fontId="40" fillId="0" borderId="23" xfId="49" applyFont="1" applyFill="1" applyBorder="1" applyAlignment="1" quotePrefix="1">
      <alignment vertical="center"/>
    </xf>
    <xf numFmtId="38" fontId="40" fillId="0" borderId="24" xfId="49" applyFont="1" applyFill="1" applyBorder="1" applyAlignment="1" quotePrefix="1">
      <alignment vertical="center"/>
    </xf>
    <xf numFmtId="38" fontId="40" fillId="0" borderId="25" xfId="49" applyFont="1" applyFill="1" applyBorder="1" applyAlignment="1" quotePrefix="1">
      <alignment vertical="center"/>
    </xf>
    <xf numFmtId="38" fontId="40" fillId="0" borderId="26" xfId="49" applyFont="1" applyFill="1" applyBorder="1" applyAlignment="1" quotePrefix="1">
      <alignment vertical="center"/>
    </xf>
    <xf numFmtId="38" fontId="38" fillId="0" borderId="22" xfId="49" applyFont="1" applyFill="1" applyBorder="1" applyAlignment="1" quotePrefix="1">
      <alignment vertical="center"/>
    </xf>
    <xf numFmtId="38" fontId="40" fillId="0" borderId="27" xfId="49" applyFont="1" applyBorder="1" applyAlignment="1">
      <alignment vertical="center"/>
    </xf>
    <xf numFmtId="38" fontId="41" fillId="0" borderId="0" xfId="49" applyFont="1" applyAlignment="1">
      <alignment/>
    </xf>
    <xf numFmtId="6" fontId="31" fillId="0" borderId="0" xfId="58" applyFont="1" applyAlignment="1">
      <alignment horizontal="centerContinuous"/>
    </xf>
    <xf numFmtId="6" fontId="32" fillId="0" borderId="0" xfId="58" applyFont="1" applyBorder="1" applyAlignment="1">
      <alignment horizontal="centerContinuous"/>
    </xf>
    <xf numFmtId="6" fontId="13" fillId="0" borderId="0" xfId="58" applyFont="1" applyAlignment="1">
      <alignment horizontal="centerContinuous"/>
    </xf>
    <xf numFmtId="6" fontId="33" fillId="0" borderId="28" xfId="58" applyFont="1" applyBorder="1" applyAlignment="1">
      <alignment horizontal="centerContinuous"/>
    </xf>
    <xf numFmtId="6" fontId="34" fillId="0" borderId="0" xfId="58" applyFont="1" applyBorder="1" applyAlignment="1">
      <alignment horizontal="centerContinuous"/>
    </xf>
    <xf numFmtId="6" fontId="35" fillId="0" borderId="0" xfId="58" applyFont="1" applyBorder="1" applyAlignment="1" quotePrefix="1">
      <alignment horizontal="left"/>
    </xf>
    <xf numFmtId="6" fontId="32" fillId="0" borderId="28" xfId="58" applyFont="1" applyBorder="1" applyAlignment="1">
      <alignment horizontal="centerContinuous"/>
    </xf>
    <xf numFmtId="6" fontId="0" fillId="0" borderId="0" xfId="58" applyFont="1" applyAlignment="1">
      <alignment horizontal="distributed"/>
    </xf>
    <xf numFmtId="6" fontId="36" fillId="0" borderId="11" xfId="58" applyFont="1" applyBorder="1" applyAlignment="1">
      <alignment horizontal="centerContinuous" vertical="center"/>
    </xf>
    <xf numFmtId="6" fontId="36" fillId="0" borderId="19" xfId="58" applyFont="1" applyBorder="1" applyAlignment="1">
      <alignment horizontal="centerContinuous" vertical="center"/>
    </xf>
    <xf numFmtId="6" fontId="9" fillId="0" borderId="29" xfId="58" applyFont="1" applyBorder="1" applyAlignment="1">
      <alignment horizontal="centerContinuous" vertical="center"/>
    </xf>
    <xf numFmtId="6" fontId="9" fillId="0" borderId="16" xfId="58" applyFont="1" applyBorder="1" applyAlignment="1">
      <alignment horizontal="centerContinuous" vertical="center"/>
    </xf>
    <xf numFmtId="6" fontId="36" fillId="0" borderId="13" xfId="58" applyFont="1" applyBorder="1" applyAlignment="1">
      <alignment vertical="center"/>
    </xf>
    <xf numFmtId="6" fontId="37" fillId="0" borderId="14" xfId="58" applyFont="1" applyBorder="1" applyAlignment="1" quotePrefix="1">
      <alignment horizontal="center" vertical="center"/>
    </xf>
    <xf numFmtId="6" fontId="37" fillId="0" borderId="13" xfId="58" applyFont="1" applyBorder="1" applyAlignment="1" quotePrefix="1">
      <alignment horizontal="center" vertical="center"/>
    </xf>
    <xf numFmtId="6" fontId="37" fillId="0" borderId="15" xfId="58" applyFont="1" applyBorder="1" applyAlignment="1" quotePrefix="1">
      <alignment horizontal="center" vertical="center"/>
    </xf>
    <xf numFmtId="6" fontId="37" fillId="0" borderId="13" xfId="58" applyFont="1" applyBorder="1" applyAlignment="1">
      <alignment horizontal="center" vertical="center"/>
    </xf>
    <xf numFmtId="38" fontId="39" fillId="0" borderId="14" xfId="49" applyFont="1" applyBorder="1" applyAlignment="1">
      <alignment vertical="center"/>
    </xf>
    <xf numFmtId="38" fontId="39" fillId="0" borderId="15" xfId="49" applyFont="1" applyBorder="1" applyAlignment="1">
      <alignment vertical="center"/>
    </xf>
    <xf numFmtId="38" fontId="39" fillId="0" borderId="17" xfId="49" applyFont="1" applyBorder="1" applyAlignment="1">
      <alignment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193" fontId="16" fillId="0" borderId="0" xfId="0" applyNumberFormat="1" applyFont="1" applyBorder="1" applyAlignment="1">
      <alignment horizontal="center"/>
    </xf>
    <xf numFmtId="3" fontId="16" fillId="0" borderId="0" xfId="0" applyNumberFormat="1" applyFont="1" applyBorder="1" applyAlignment="1">
      <alignment horizontal="center"/>
    </xf>
    <xf numFmtId="191" fontId="40" fillId="0" borderId="25" xfId="49" applyNumberFormat="1" applyFont="1" applyFill="1" applyBorder="1" applyAlignment="1" quotePrefix="1">
      <alignment vertical="center"/>
    </xf>
    <xf numFmtId="191" fontId="40" fillId="0" borderId="26" xfId="49" applyNumberFormat="1" applyFont="1" applyFill="1" applyBorder="1" applyAlignment="1" quotePrefix="1">
      <alignment vertical="center"/>
    </xf>
    <xf numFmtId="191" fontId="13" fillId="0" borderId="0" xfId="58" applyNumberFormat="1" applyFont="1" applyAlignment="1">
      <alignment horizontal="centerContinuous"/>
    </xf>
    <xf numFmtId="191" fontId="0" fillId="0" borderId="0" xfId="58" applyNumberFormat="1" applyFont="1" applyAlignment="1">
      <alignment horizontal="distributed"/>
    </xf>
    <xf numFmtId="191" fontId="9" fillId="0" borderId="29" xfId="58" applyNumberFormat="1" applyFont="1" applyBorder="1" applyAlignment="1">
      <alignment horizontal="centerContinuous" vertical="center"/>
    </xf>
    <xf numFmtId="191" fontId="39" fillId="0" borderId="17" xfId="49" applyNumberFormat="1" applyFont="1" applyBorder="1" applyAlignment="1">
      <alignment vertical="center"/>
    </xf>
    <xf numFmtId="191" fontId="39" fillId="0" borderId="20" xfId="49" applyNumberFormat="1" applyFont="1" applyBorder="1" applyAlignment="1">
      <alignment vertical="center"/>
    </xf>
    <xf numFmtId="38" fontId="23" fillId="0" borderId="0" xfId="49" applyFont="1" applyAlignment="1">
      <alignment horizontal="right"/>
    </xf>
    <xf numFmtId="38" fontId="15" fillId="0" borderId="0" xfId="49" applyFont="1" applyAlignment="1">
      <alignment horizontal="right"/>
    </xf>
    <xf numFmtId="38" fontId="15" fillId="0" borderId="0" xfId="49" applyFont="1" applyAlignment="1">
      <alignment/>
    </xf>
    <xf numFmtId="38" fontId="23" fillId="0" borderId="30" xfId="49" applyFont="1" applyBorder="1" applyAlignment="1">
      <alignment horizontal="right"/>
    </xf>
    <xf numFmtId="38" fontId="15" fillId="0" borderId="30" xfId="49" applyFont="1" applyBorder="1" applyAlignment="1">
      <alignment horizontal="right"/>
    </xf>
    <xf numFmtId="38" fontId="15" fillId="0" borderId="30" xfId="49" applyFont="1" applyBorder="1" applyAlignment="1">
      <alignment/>
    </xf>
    <xf numFmtId="38" fontId="15" fillId="0" borderId="31" xfId="49" applyFont="1" applyFill="1" applyBorder="1" applyAlignment="1">
      <alignment/>
    </xf>
    <xf numFmtId="38" fontId="15" fillId="0" borderId="31" xfId="49" applyFont="1" applyBorder="1" applyAlignment="1">
      <alignment/>
    </xf>
    <xf numFmtId="38" fontId="15" fillId="0" borderId="32" xfId="49" applyFont="1" applyFill="1" applyBorder="1" applyAlignment="1">
      <alignment/>
    </xf>
    <xf numFmtId="38" fontId="15" fillId="0" borderId="32" xfId="49" applyFont="1" applyBorder="1" applyAlignment="1">
      <alignment/>
    </xf>
    <xf numFmtId="38" fontId="15" fillId="0" borderId="32" xfId="49" applyFont="1" applyFill="1" applyBorder="1" applyAlignment="1">
      <alignment horizontal="center"/>
    </xf>
    <xf numFmtId="6" fontId="13" fillId="0" borderId="0" xfId="58" applyFont="1" applyAlignment="1">
      <alignment horizontal="distributed"/>
    </xf>
    <xf numFmtId="6" fontId="9" fillId="0" borderId="0" xfId="58" applyFont="1" applyAlignment="1">
      <alignment vertical="center"/>
    </xf>
    <xf numFmtId="38" fontId="48" fillId="0" borderId="0" xfId="49" applyFont="1" applyBorder="1" applyAlignment="1">
      <alignment vertical="center"/>
    </xf>
    <xf numFmtId="38" fontId="13" fillId="0" borderId="0" xfId="49" applyFont="1" applyAlignment="1">
      <alignment horizontal="centerContinuous"/>
    </xf>
    <xf numFmtId="38" fontId="9" fillId="0" borderId="19" xfId="49" applyFont="1" applyBorder="1" applyAlignment="1">
      <alignment horizontal="centerContinuous" vertical="center"/>
    </xf>
    <xf numFmtId="38" fontId="37" fillId="0" borderId="15" xfId="49" applyFont="1" applyBorder="1" applyAlignment="1">
      <alignment horizontal="center" vertical="center"/>
    </xf>
    <xf numFmtId="38" fontId="39" fillId="0" borderId="0" xfId="49" applyFont="1" applyAlignment="1">
      <alignment vertical="center"/>
    </xf>
    <xf numFmtId="38" fontId="39" fillId="0" borderId="0" xfId="49" applyFont="1" applyAlignment="1">
      <alignment horizontal="distributed"/>
    </xf>
    <xf numFmtId="38" fontId="46" fillId="0" borderId="0" xfId="49" applyFont="1" applyAlignment="1">
      <alignment horizontal="distributed"/>
    </xf>
    <xf numFmtId="38" fontId="0" fillId="0" borderId="0" xfId="49" applyFont="1" applyAlignment="1">
      <alignment horizontal="distributed"/>
    </xf>
    <xf numFmtId="0" fontId="9" fillId="0" borderId="12" xfId="0" applyFont="1" applyBorder="1" applyAlignment="1">
      <alignment horizontal="center"/>
    </xf>
    <xf numFmtId="0" fontId="11" fillId="0" borderId="0" xfId="62" applyFont="1" applyFill="1" applyBorder="1" applyAlignment="1" quotePrefix="1">
      <alignment horizontal="centerContinuous"/>
      <protection/>
    </xf>
    <xf numFmtId="0" fontId="6" fillId="0" borderId="0" xfId="62" applyFont="1" applyFill="1" applyBorder="1" applyAlignment="1" quotePrefix="1">
      <alignment horizontal="centerContinuous"/>
      <protection/>
    </xf>
    <xf numFmtId="0" fontId="4" fillId="0" borderId="0" xfId="62" applyFont="1" applyFill="1" applyBorder="1" applyAlignment="1">
      <alignment horizontal="centerContinuous"/>
      <protection/>
    </xf>
    <xf numFmtId="0" fontId="15" fillId="0" borderId="0" xfId="62">
      <alignment/>
      <protection/>
    </xf>
    <xf numFmtId="0" fontId="8" fillId="0" borderId="0" xfId="62" applyFont="1" applyFill="1" applyBorder="1" applyAlignment="1" quotePrefix="1">
      <alignment horizontal="centerContinuous"/>
      <protection/>
    </xf>
    <xf numFmtId="0" fontId="4" fillId="0" borderId="0" xfId="62" applyFont="1" applyFill="1" applyBorder="1">
      <alignment/>
      <protection/>
    </xf>
    <xf numFmtId="0" fontId="12" fillId="0" borderId="0" xfId="62" applyFont="1" applyFill="1" applyBorder="1" applyAlignment="1">
      <alignment horizontal="centerContinuous"/>
      <protection/>
    </xf>
    <xf numFmtId="0" fontId="7" fillId="0" borderId="0" xfId="62" applyFont="1" applyFill="1" applyBorder="1" applyAlignment="1" quotePrefix="1">
      <alignment horizontal="centerContinuous"/>
      <protection/>
    </xf>
    <xf numFmtId="0" fontId="7" fillId="0" borderId="0" xfId="62" applyFont="1" applyFill="1" applyBorder="1" applyAlignment="1">
      <alignment horizontal="centerContinuous"/>
      <protection/>
    </xf>
    <xf numFmtId="0" fontId="6" fillId="0" borderId="0" xfId="62" applyFont="1" applyFill="1" applyBorder="1" applyAlignment="1">
      <alignment/>
      <protection/>
    </xf>
    <xf numFmtId="0" fontId="18" fillId="0" borderId="0" xfId="62" applyFont="1" applyBorder="1">
      <alignment/>
      <protection/>
    </xf>
    <xf numFmtId="0" fontId="19" fillId="0" borderId="0" xfId="62" applyFont="1" applyBorder="1">
      <alignment/>
      <protection/>
    </xf>
    <xf numFmtId="0" fontId="19" fillId="0" borderId="0" xfId="62" applyFont="1">
      <alignment/>
      <protection/>
    </xf>
    <xf numFmtId="0" fontId="19" fillId="1" borderId="33" xfId="62" applyFont="1" applyFill="1" applyBorder="1" applyAlignment="1">
      <alignment horizontal="center"/>
      <protection/>
    </xf>
    <xf numFmtId="0" fontId="19" fillId="1" borderId="34" xfId="62" applyFont="1" applyFill="1" applyBorder="1" applyAlignment="1">
      <alignment horizontal="centerContinuous"/>
      <protection/>
    </xf>
    <xf numFmtId="0" fontId="19" fillId="1" borderId="34" xfId="62" applyFont="1" applyFill="1" applyBorder="1" applyAlignment="1">
      <alignment/>
      <protection/>
    </xf>
    <xf numFmtId="0" fontId="19" fillId="1" borderId="0" xfId="62" applyFont="1" applyFill="1" applyBorder="1" applyAlignment="1">
      <alignment horizontal="center"/>
      <protection/>
    </xf>
    <xf numFmtId="0" fontId="19" fillId="1" borderId="0" xfId="62" applyFont="1" applyFill="1">
      <alignment/>
      <protection/>
    </xf>
    <xf numFmtId="0" fontId="19" fillId="1" borderId="35" xfId="62" applyFont="1" applyFill="1" applyBorder="1" applyAlignment="1">
      <alignment horizontal="centerContinuous"/>
      <protection/>
    </xf>
    <xf numFmtId="0" fontId="19" fillId="1" borderId="31" xfId="62" applyFont="1" applyFill="1" applyBorder="1" applyAlignment="1">
      <alignment horizontal="center"/>
      <protection/>
    </xf>
    <xf numFmtId="0" fontId="15" fillId="1" borderId="31" xfId="62" applyFill="1" applyBorder="1" applyAlignment="1">
      <alignment horizontal="center"/>
      <protection/>
    </xf>
    <xf numFmtId="0" fontId="19" fillId="1" borderId="0" xfId="62" applyFont="1" applyFill="1" applyAlignment="1">
      <alignment horizontal="center"/>
      <protection/>
    </xf>
    <xf numFmtId="0" fontId="15" fillId="1" borderId="0" xfId="62" applyFill="1" applyAlignment="1">
      <alignment horizontal="center"/>
      <protection/>
    </xf>
    <xf numFmtId="0" fontId="15" fillId="0" borderId="0" xfId="62" applyAlignment="1">
      <alignment horizontal="center"/>
      <protection/>
    </xf>
    <xf numFmtId="0" fontId="19" fillId="0" borderId="0" xfId="62" applyFont="1" applyAlignment="1">
      <alignment horizontal="center"/>
      <protection/>
    </xf>
    <xf numFmtId="0" fontId="19" fillId="0" borderId="36" xfId="62" applyFont="1" applyBorder="1" applyAlignment="1">
      <alignment horizontal="left"/>
      <protection/>
    </xf>
    <xf numFmtId="0" fontId="19" fillId="0" borderId="36" xfId="62" applyFont="1" applyBorder="1" applyAlignment="1">
      <alignment horizontal="center"/>
      <protection/>
    </xf>
    <xf numFmtId="0" fontId="15" fillId="0" borderId="36" xfId="62" applyBorder="1" applyAlignment="1">
      <alignment horizontal="center"/>
      <protection/>
    </xf>
    <xf numFmtId="0" fontId="19" fillId="0" borderId="36" xfId="62" applyFont="1" applyBorder="1" applyAlignment="1">
      <alignment horizontal="right"/>
      <protection/>
    </xf>
    <xf numFmtId="0" fontId="14" fillId="0" borderId="36" xfId="62" applyFont="1" applyBorder="1" applyAlignment="1">
      <alignment horizontal="right"/>
      <protection/>
    </xf>
    <xf numFmtId="0" fontId="20" fillId="0" borderId="0" xfId="62" applyFont="1">
      <alignment/>
      <protection/>
    </xf>
    <xf numFmtId="0" fontId="21" fillId="0" borderId="0" xfId="62" applyFont="1">
      <alignment/>
      <protection/>
    </xf>
    <xf numFmtId="0" fontId="19" fillId="0" borderId="37" xfId="62" applyFont="1" applyBorder="1" applyAlignment="1">
      <alignment horizontal="right"/>
      <protection/>
    </xf>
    <xf numFmtId="0" fontId="22" fillId="0" borderId="37" xfId="62" applyFont="1" applyBorder="1" applyAlignment="1">
      <alignment horizontal="right"/>
      <protection/>
    </xf>
    <xf numFmtId="0" fontId="15" fillId="0" borderId="37" xfId="62" applyBorder="1">
      <alignment/>
      <protection/>
    </xf>
    <xf numFmtId="0" fontId="19" fillId="0" borderId="0" xfId="62" applyFont="1" applyBorder="1" applyAlignment="1">
      <alignment horizontal="right"/>
      <protection/>
    </xf>
    <xf numFmtId="0" fontId="22" fillId="0" borderId="0" xfId="62" applyFont="1" applyBorder="1" applyAlignment="1">
      <alignment horizontal="right"/>
      <protection/>
    </xf>
    <xf numFmtId="0" fontId="15" fillId="0" borderId="0" xfId="62" applyBorder="1">
      <alignment/>
      <protection/>
    </xf>
    <xf numFmtId="0" fontId="20" fillId="0" borderId="0" xfId="62" applyFont="1" applyBorder="1">
      <alignment/>
      <protection/>
    </xf>
    <xf numFmtId="0" fontId="21" fillId="0" borderId="0" xfId="62" applyFont="1" applyBorder="1">
      <alignment/>
      <protection/>
    </xf>
    <xf numFmtId="0" fontId="19" fillId="0" borderId="30" xfId="62" applyFont="1" applyBorder="1">
      <alignment/>
      <protection/>
    </xf>
    <xf numFmtId="0" fontId="15" fillId="0" borderId="30" xfId="62" applyBorder="1">
      <alignment/>
      <protection/>
    </xf>
    <xf numFmtId="0" fontId="20" fillId="0" borderId="30" xfId="62" applyFont="1" applyBorder="1">
      <alignment/>
      <protection/>
    </xf>
    <xf numFmtId="0" fontId="21" fillId="0" borderId="30" xfId="62" applyFont="1" applyBorder="1">
      <alignment/>
      <protection/>
    </xf>
    <xf numFmtId="0" fontId="19" fillId="0" borderId="30" xfId="62" applyFont="1" applyBorder="1" applyAlignment="1">
      <alignment horizontal="right"/>
      <protection/>
    </xf>
    <xf numFmtId="0" fontId="22" fillId="0" borderId="30" xfId="62" applyFont="1" applyBorder="1" applyAlignment="1">
      <alignment horizontal="right"/>
      <protection/>
    </xf>
    <xf numFmtId="0" fontId="20" fillId="0" borderId="0" xfId="62" applyFont="1" applyFill="1" applyBorder="1">
      <alignment/>
      <protection/>
    </xf>
    <xf numFmtId="0" fontId="21" fillId="0" borderId="0" xfId="62" applyFont="1" applyFill="1" applyBorder="1">
      <alignment/>
      <protection/>
    </xf>
    <xf numFmtId="0" fontId="19" fillId="0" borderId="31" xfId="62" applyFont="1" applyBorder="1">
      <alignment/>
      <protection/>
    </xf>
    <xf numFmtId="0" fontId="15" fillId="0" borderId="31" xfId="62" applyBorder="1">
      <alignment/>
      <protection/>
    </xf>
    <xf numFmtId="0" fontId="20" fillId="0" borderId="31" xfId="62" applyFont="1" applyBorder="1">
      <alignment/>
      <protection/>
    </xf>
    <xf numFmtId="0" fontId="21" fillId="0" borderId="31" xfId="62" applyFont="1" applyBorder="1">
      <alignment/>
      <protection/>
    </xf>
    <xf numFmtId="0" fontId="29" fillId="0" borderId="36" xfId="62" applyFont="1" applyBorder="1" applyAlignment="1">
      <alignment horizontal="right"/>
      <protection/>
    </xf>
    <xf numFmtId="0" fontId="15" fillId="0" borderId="0" xfId="62" applyBorder="1" applyAlignment="1">
      <alignment horizontal="center"/>
      <protection/>
    </xf>
    <xf numFmtId="0" fontId="19" fillId="0" borderId="31" xfId="62" applyFont="1" applyBorder="1" applyAlignment="1">
      <alignment horizontal="right"/>
      <protection/>
    </xf>
    <xf numFmtId="0" fontId="22" fillId="0" borderId="31" xfId="62" applyFont="1" applyBorder="1" applyAlignment="1">
      <alignment horizontal="right"/>
      <protection/>
    </xf>
    <xf numFmtId="0" fontId="15" fillId="1" borderId="33" xfId="62" applyFill="1" applyBorder="1" applyAlignment="1">
      <alignment horizontal="center"/>
      <protection/>
    </xf>
    <xf numFmtId="0" fontId="15" fillId="1" borderId="34" xfId="62" applyFill="1" applyBorder="1" applyAlignment="1">
      <alignment horizontal="centerContinuous"/>
      <protection/>
    </xf>
    <xf numFmtId="0" fontId="15" fillId="1" borderId="0" xfId="62" applyFill="1" applyBorder="1" applyAlignment="1">
      <alignment horizontal="center"/>
      <protection/>
    </xf>
    <xf numFmtId="0" fontId="15" fillId="0" borderId="0" xfId="62" applyAlignment="1">
      <alignment horizontal="right"/>
      <protection/>
    </xf>
    <xf numFmtId="0" fontId="15" fillId="0" borderId="0" xfId="62" applyFill="1" applyBorder="1">
      <alignment/>
      <protection/>
    </xf>
    <xf numFmtId="0" fontId="15" fillId="0" borderId="32" xfId="62" applyBorder="1">
      <alignment/>
      <protection/>
    </xf>
    <xf numFmtId="0" fontId="15" fillId="0" borderId="0" xfId="62" applyFill="1" applyBorder="1" applyAlignment="1">
      <alignment horizontal="center"/>
      <protection/>
    </xf>
    <xf numFmtId="0" fontId="15" fillId="0" borderId="0" xfId="62" applyAlignment="1">
      <alignment/>
      <protection/>
    </xf>
    <xf numFmtId="0" fontId="15" fillId="0" borderId="0" xfId="62" applyAlignment="1">
      <alignment wrapText="1"/>
      <protection/>
    </xf>
    <xf numFmtId="0" fontId="15" fillId="0" borderId="0" xfId="62" applyFont="1" applyFill="1" applyBorder="1" applyAlignment="1">
      <alignment horizontal="left" vertical="top"/>
      <protection/>
    </xf>
    <xf numFmtId="0" fontId="15" fillId="0" borderId="0" xfId="62" applyFont="1" applyFill="1" applyBorder="1" applyAlignment="1">
      <alignment vertical="top"/>
      <protection/>
    </xf>
    <xf numFmtId="0" fontId="15" fillId="0" borderId="0" xfId="62" applyFont="1" applyFill="1" applyBorder="1" applyAlignment="1">
      <alignment horizontal="center" vertical="top"/>
      <protection/>
    </xf>
    <xf numFmtId="0" fontId="15" fillId="0" borderId="0" xfId="62" applyFont="1" applyFill="1" applyBorder="1" applyAlignment="1">
      <alignment horizontal="centerContinuous" vertical="top"/>
      <protection/>
    </xf>
    <xf numFmtId="0" fontId="15" fillId="0" borderId="0" xfId="62" applyFont="1">
      <alignment/>
      <protection/>
    </xf>
    <xf numFmtId="0" fontId="27" fillId="0" borderId="0" xfId="62" applyFont="1" applyFill="1" applyBorder="1" applyAlignment="1">
      <alignment horizontal="left" vertical="top"/>
      <protection/>
    </xf>
    <xf numFmtId="0" fontId="28" fillId="0" borderId="0" xfId="62" applyFont="1" applyFill="1" applyBorder="1" applyAlignment="1">
      <alignment horizontal="right" vertical="top"/>
      <protection/>
    </xf>
    <xf numFmtId="0" fontId="5" fillId="0" borderId="0" xfId="62" applyFont="1" applyFill="1" applyBorder="1" applyAlignment="1">
      <alignment horizontal="center" vertical="top"/>
      <protection/>
    </xf>
    <xf numFmtId="0" fontId="15" fillId="0" borderId="0" xfId="62" applyFont="1" applyFill="1" applyBorder="1" applyAlignment="1" quotePrefix="1">
      <alignment horizontal="left" vertical="top"/>
      <protection/>
    </xf>
    <xf numFmtId="0" fontId="15" fillId="0" borderId="0" xfId="62" applyFont="1" applyFill="1" applyBorder="1" applyAlignment="1">
      <alignment horizontal="right" vertical="top"/>
      <protection/>
    </xf>
    <xf numFmtId="0" fontId="5" fillId="0" borderId="0" xfId="62" applyFont="1" applyFill="1" applyBorder="1" applyAlignment="1">
      <alignment horizontal="left" vertical="top"/>
      <protection/>
    </xf>
    <xf numFmtId="195" fontId="15" fillId="0" borderId="0" xfId="62" applyNumberFormat="1">
      <alignment/>
      <protection/>
    </xf>
    <xf numFmtId="197" fontId="15" fillId="0" borderId="0" xfId="62" applyNumberFormat="1">
      <alignment/>
      <protection/>
    </xf>
    <xf numFmtId="197" fontId="15" fillId="0" borderId="0" xfId="62" applyNumberFormat="1" applyBorder="1">
      <alignment/>
      <protection/>
    </xf>
    <xf numFmtId="0" fontId="15" fillId="0" borderId="0" xfId="62" applyNumberFormat="1">
      <alignment/>
      <protection/>
    </xf>
    <xf numFmtId="0" fontId="15" fillId="1" borderId="33" xfId="62" applyFill="1" applyBorder="1">
      <alignment/>
      <protection/>
    </xf>
    <xf numFmtId="195" fontId="15" fillId="1" borderId="33" xfId="62" applyNumberFormat="1" applyFill="1" applyBorder="1">
      <alignment/>
      <protection/>
    </xf>
    <xf numFmtId="0" fontId="15" fillId="1" borderId="36" xfId="62" applyFill="1" applyBorder="1" applyAlignment="1">
      <alignment horizontal="centerContinuous"/>
      <protection/>
    </xf>
    <xf numFmtId="197" fontId="15" fillId="1" borderId="33" xfId="62" applyNumberFormat="1" applyFill="1" applyBorder="1">
      <alignment/>
      <protection/>
    </xf>
    <xf numFmtId="0" fontId="15" fillId="1" borderId="31" xfId="62" applyFill="1" applyBorder="1">
      <alignment/>
      <protection/>
    </xf>
    <xf numFmtId="195" fontId="15" fillId="1" borderId="31" xfId="62" applyNumberFormat="1" applyFill="1" applyBorder="1">
      <alignment/>
      <protection/>
    </xf>
    <xf numFmtId="0" fontId="15" fillId="1" borderId="31" xfId="62" applyFill="1" applyBorder="1" applyAlignment="1">
      <alignment horizontal="right"/>
      <protection/>
    </xf>
    <xf numFmtId="0" fontId="15" fillId="1" borderId="31" xfId="62" applyFill="1" applyBorder="1" applyAlignment="1">
      <alignment horizontal="centerContinuous"/>
      <protection/>
    </xf>
    <xf numFmtId="197" fontId="15" fillId="1" borderId="31" xfId="62" applyNumberFormat="1" applyFill="1" applyBorder="1">
      <alignment/>
      <protection/>
    </xf>
    <xf numFmtId="0" fontId="15" fillId="0" borderId="36" xfId="62" applyBorder="1">
      <alignment/>
      <protection/>
    </xf>
    <xf numFmtId="195" fontId="15" fillId="0" borderId="36" xfId="62" applyNumberFormat="1" applyBorder="1">
      <alignment/>
      <protection/>
    </xf>
    <xf numFmtId="0" fontId="29" fillId="0" borderId="36" xfId="62" applyFont="1" applyBorder="1">
      <alignment/>
      <protection/>
    </xf>
    <xf numFmtId="191" fontId="24" fillId="0" borderId="36" xfId="62" applyNumberFormat="1" applyFont="1" applyBorder="1">
      <alignment/>
      <protection/>
    </xf>
    <xf numFmtId="191" fontId="23" fillId="0" borderId="36" xfId="62" applyNumberFormat="1" applyFont="1" applyBorder="1">
      <alignment/>
      <protection/>
    </xf>
    <xf numFmtId="191" fontId="15" fillId="0" borderId="36" xfId="62" applyNumberFormat="1" applyBorder="1">
      <alignment/>
      <protection/>
    </xf>
    <xf numFmtId="199" fontId="15" fillId="0" borderId="36" xfId="62" applyNumberFormat="1" applyBorder="1">
      <alignment/>
      <protection/>
    </xf>
    <xf numFmtId="191" fontId="29" fillId="0" borderId="36" xfId="62" applyNumberFormat="1" applyFont="1" applyBorder="1">
      <alignment/>
      <protection/>
    </xf>
    <xf numFmtId="0" fontId="29" fillId="0" borderId="0" xfId="62" applyFont="1">
      <alignment/>
      <protection/>
    </xf>
    <xf numFmtId="191" fontId="24" fillId="0" borderId="0" xfId="62" applyNumberFormat="1" applyFont="1" applyBorder="1">
      <alignment/>
      <protection/>
    </xf>
    <xf numFmtId="191" fontId="23" fillId="0" borderId="0" xfId="62" applyNumberFormat="1" applyFont="1">
      <alignment/>
      <protection/>
    </xf>
    <xf numFmtId="191" fontId="15" fillId="0" borderId="0" xfId="62" applyNumberFormat="1" applyBorder="1">
      <alignment/>
      <protection/>
    </xf>
    <xf numFmtId="199" fontId="15" fillId="0" borderId="0" xfId="62" applyNumberFormat="1">
      <alignment/>
      <protection/>
    </xf>
    <xf numFmtId="191" fontId="15" fillId="0" borderId="0" xfId="62" applyNumberFormat="1">
      <alignment/>
      <protection/>
    </xf>
    <xf numFmtId="191" fontId="29" fillId="0" borderId="0" xfId="62" applyNumberFormat="1" applyFont="1">
      <alignment/>
      <protection/>
    </xf>
    <xf numFmtId="0" fontId="15" fillId="0" borderId="0" xfId="62" applyNumberFormat="1" applyBorder="1">
      <alignment/>
      <protection/>
    </xf>
    <xf numFmtId="0" fontId="15" fillId="0" borderId="38" xfId="62" applyBorder="1">
      <alignment/>
      <protection/>
    </xf>
    <xf numFmtId="0" fontId="29" fillId="0" borderId="38" xfId="62" applyFont="1" applyBorder="1">
      <alignment/>
      <protection/>
    </xf>
    <xf numFmtId="191" fontId="29" fillId="0" borderId="38" xfId="62" applyNumberFormat="1" applyFont="1" applyBorder="1">
      <alignment/>
      <protection/>
    </xf>
    <xf numFmtId="199" fontId="29" fillId="0" borderId="38" xfId="62" applyNumberFormat="1" applyFont="1" applyBorder="1">
      <alignment/>
      <protection/>
    </xf>
    <xf numFmtId="191" fontId="15" fillId="0" borderId="38" xfId="62" applyNumberFormat="1" applyBorder="1">
      <alignment/>
      <protection/>
    </xf>
    <xf numFmtId="199" fontId="15" fillId="0" borderId="38" xfId="62" applyNumberFormat="1" applyBorder="1">
      <alignment/>
      <protection/>
    </xf>
    <xf numFmtId="195" fontId="15" fillId="0" borderId="37" xfId="62" applyNumberFormat="1" applyBorder="1">
      <alignment/>
      <protection/>
    </xf>
    <xf numFmtId="0" fontId="29" fillId="0" borderId="37" xfId="62" applyFont="1" applyBorder="1">
      <alignment/>
      <protection/>
    </xf>
    <xf numFmtId="191" fontId="24" fillId="0" borderId="37" xfId="62" applyNumberFormat="1" applyFont="1" applyBorder="1">
      <alignment/>
      <protection/>
    </xf>
    <xf numFmtId="191" fontId="23" fillId="0" borderId="0" xfId="62" applyNumberFormat="1" applyFont="1" applyBorder="1">
      <alignment/>
      <protection/>
    </xf>
    <xf numFmtId="199" fontId="15" fillId="0" borderId="0" xfId="62" applyNumberFormat="1" applyBorder="1">
      <alignment/>
      <protection/>
    </xf>
    <xf numFmtId="191" fontId="29" fillId="0" borderId="0" xfId="62" applyNumberFormat="1" applyFont="1" applyBorder="1">
      <alignment/>
      <protection/>
    </xf>
    <xf numFmtId="195" fontId="15" fillId="0" borderId="0" xfId="62" applyNumberFormat="1" applyBorder="1">
      <alignment/>
      <protection/>
    </xf>
    <xf numFmtId="0" fontId="15" fillId="0" borderId="29" xfId="62" applyBorder="1">
      <alignment/>
      <protection/>
    </xf>
    <xf numFmtId="0" fontId="29" fillId="0" borderId="29" xfId="62" applyFont="1" applyBorder="1">
      <alignment/>
      <protection/>
    </xf>
    <xf numFmtId="191" fontId="29" fillId="0" borderId="29" xfId="62" applyNumberFormat="1" applyFont="1" applyBorder="1">
      <alignment/>
      <protection/>
    </xf>
    <xf numFmtId="191" fontId="15" fillId="0" borderId="29" xfId="62" applyNumberFormat="1" applyBorder="1">
      <alignment/>
      <protection/>
    </xf>
    <xf numFmtId="191" fontId="15" fillId="0" borderId="39" xfId="62" applyNumberFormat="1" applyBorder="1">
      <alignment/>
      <protection/>
    </xf>
    <xf numFmtId="199" fontId="15" fillId="0" borderId="39" xfId="62" applyNumberFormat="1" applyBorder="1">
      <alignment/>
      <protection/>
    </xf>
    <xf numFmtId="191" fontId="29" fillId="0" borderId="39" xfId="62" applyNumberFormat="1" applyFont="1" applyBorder="1">
      <alignment/>
      <protection/>
    </xf>
    <xf numFmtId="0" fontId="15" fillId="0" borderId="33" xfId="62" applyBorder="1">
      <alignment/>
      <protection/>
    </xf>
    <xf numFmtId="195" fontId="15" fillId="0" borderId="33" xfId="62" applyNumberFormat="1" applyBorder="1">
      <alignment/>
      <protection/>
    </xf>
    <xf numFmtId="191" fontId="15" fillId="0" borderId="33" xfId="62" applyNumberFormat="1" applyBorder="1">
      <alignment/>
      <protection/>
    </xf>
    <xf numFmtId="0" fontId="49" fillId="0" borderId="0" xfId="61" applyFont="1" applyAlignment="1">
      <alignment horizontal="centerContinuous"/>
      <protection/>
    </xf>
    <xf numFmtId="0" fontId="31" fillId="0" borderId="0" xfId="61" applyFont="1" applyAlignment="1">
      <alignment horizontal="centerContinuous"/>
      <protection/>
    </xf>
    <xf numFmtId="0" fontId="32" fillId="0" borderId="0" xfId="61" applyFont="1" applyBorder="1" applyAlignment="1">
      <alignment horizontal="centerContinuous"/>
      <protection/>
    </xf>
    <xf numFmtId="0" fontId="13" fillId="0" borderId="0" xfId="61" applyFont="1" applyAlignment="1">
      <alignment horizontal="centerContinuous"/>
      <protection/>
    </xf>
    <xf numFmtId="191" fontId="39" fillId="0" borderId="0" xfId="61" applyNumberFormat="1" applyFont="1" applyAlignment="1">
      <alignment horizontal="centerContinuous"/>
      <protection/>
    </xf>
    <xf numFmtId="191" fontId="13" fillId="0" borderId="0" xfId="61" applyNumberFormat="1" applyFont="1" applyAlignment="1">
      <alignment horizontal="centerContinuous"/>
      <protection/>
    </xf>
    <xf numFmtId="0" fontId="13" fillId="0" borderId="0" xfId="61" applyFont="1">
      <alignment horizontal="distributed"/>
      <protection/>
    </xf>
    <xf numFmtId="0" fontId="33" fillId="0" borderId="28" xfId="61" applyFont="1" applyBorder="1" applyAlignment="1">
      <alignment horizontal="centerContinuous"/>
      <protection/>
    </xf>
    <xf numFmtId="0" fontId="34" fillId="0" borderId="0" xfId="61" applyFont="1" applyBorder="1" applyAlignment="1">
      <alignment horizontal="centerContinuous"/>
      <protection/>
    </xf>
    <xf numFmtId="0" fontId="35" fillId="0" borderId="0" xfId="61" applyFont="1" applyBorder="1" applyAlignment="1" quotePrefix="1">
      <alignment horizontal="left"/>
      <protection/>
    </xf>
    <xf numFmtId="0" fontId="0" fillId="0" borderId="0" xfId="61">
      <alignment horizontal="distributed"/>
      <protection/>
    </xf>
    <xf numFmtId="0" fontId="32" fillId="0" borderId="28" xfId="61" applyFont="1" applyBorder="1" applyAlignment="1">
      <alignment horizontal="centerContinuous"/>
      <protection/>
    </xf>
    <xf numFmtId="0" fontId="0" fillId="0" borderId="0" xfId="61" applyFont="1">
      <alignment horizontal="distributed"/>
      <protection/>
    </xf>
    <xf numFmtId="191" fontId="39" fillId="0" borderId="0" xfId="61" applyNumberFormat="1" applyFont="1">
      <alignment horizontal="distributed"/>
      <protection/>
    </xf>
    <xf numFmtId="191" fontId="0" fillId="0" borderId="0" xfId="61" applyNumberFormat="1" applyFont="1">
      <alignment horizontal="distributed"/>
      <protection/>
    </xf>
    <xf numFmtId="38" fontId="35" fillId="0" borderId="0" xfId="49" applyFont="1" applyBorder="1" applyAlignment="1" quotePrefix="1">
      <alignment horizontal="left"/>
    </xf>
    <xf numFmtId="38" fontId="35" fillId="0" borderId="0" xfId="49" applyFont="1" applyBorder="1" applyAlignment="1">
      <alignment horizontal="left"/>
    </xf>
    <xf numFmtId="0" fontId="36" fillId="0" borderId="11" xfId="61" applyFont="1" applyBorder="1" applyAlignment="1">
      <alignment horizontal="centerContinuous" vertical="center"/>
      <protection/>
    </xf>
    <xf numFmtId="0" fontId="36" fillId="0" borderId="40" xfId="61" applyFont="1" applyBorder="1" applyAlignment="1">
      <alignment horizontal="centerContinuous" vertical="center"/>
      <protection/>
    </xf>
    <xf numFmtId="38" fontId="36" fillId="0" borderId="20" xfId="49" applyFont="1" applyBorder="1" applyAlignment="1">
      <alignment horizontal="centerContinuous" vertical="center"/>
    </xf>
    <xf numFmtId="191" fontId="39" fillId="0" borderId="35" xfId="61" applyNumberFormat="1" applyFont="1" applyBorder="1" applyAlignment="1">
      <alignment horizontal="centerContinuous" vertical="center"/>
      <protection/>
    </xf>
    <xf numFmtId="191" fontId="9" fillId="0" borderId="35" xfId="61" applyNumberFormat="1" applyFont="1" applyBorder="1" applyAlignment="1">
      <alignment horizontal="centerContinuous" vertical="center"/>
      <protection/>
    </xf>
    <xf numFmtId="0" fontId="9" fillId="0" borderId="0" xfId="61" applyFont="1" applyAlignment="1">
      <alignment vertical="center"/>
      <protection/>
    </xf>
    <xf numFmtId="0" fontId="36" fillId="0" borderId="14" xfId="61" applyFont="1" applyBorder="1" applyAlignment="1" quotePrefix="1">
      <alignment horizontal="center" vertical="center"/>
      <protection/>
    </xf>
    <xf numFmtId="0" fontId="36" fillId="0" borderId="14" xfId="61" applyFont="1" applyBorder="1" applyAlignment="1">
      <alignment horizontal="center" vertical="center"/>
      <protection/>
    </xf>
    <xf numFmtId="0" fontId="36" fillId="0" borderId="11" xfId="61" applyFont="1" applyBorder="1" applyAlignment="1">
      <alignment horizontal="center" vertical="center"/>
      <protection/>
    </xf>
    <xf numFmtId="0" fontId="36" fillId="0" borderId="15" xfId="61" applyFont="1" applyBorder="1" applyAlignment="1">
      <alignment horizontal="center" vertical="center"/>
      <protection/>
    </xf>
    <xf numFmtId="0" fontId="37" fillId="0" borderId="14" xfId="61" applyFont="1" applyBorder="1" applyAlignment="1">
      <alignment vertical="center"/>
      <protection/>
    </xf>
    <xf numFmtId="191" fontId="37" fillId="0" borderId="14" xfId="61" applyNumberFormat="1" applyFont="1" applyBorder="1" applyAlignment="1">
      <alignment vertical="center"/>
      <protection/>
    </xf>
    <xf numFmtId="38" fontId="37" fillId="0" borderId="15" xfId="49" applyFont="1" applyBorder="1" applyAlignment="1">
      <alignment vertical="center"/>
    </xf>
    <xf numFmtId="0" fontId="37" fillId="0" borderId="11" xfId="61" applyFont="1" applyBorder="1" applyAlignment="1">
      <alignment vertical="center"/>
      <protection/>
    </xf>
    <xf numFmtId="0" fontId="36" fillId="0" borderId="13" xfId="61" applyFont="1" applyBorder="1" applyAlignment="1">
      <alignment vertical="center"/>
      <protection/>
    </xf>
    <xf numFmtId="0" fontId="37" fillId="0" borderId="14" xfId="61" applyFont="1" applyBorder="1" applyAlignment="1" quotePrefix="1">
      <alignment horizontal="center" vertical="center"/>
      <protection/>
    </xf>
    <xf numFmtId="0" fontId="37" fillId="0" borderId="13" xfId="61" applyFont="1" applyBorder="1" applyAlignment="1" quotePrefix="1">
      <alignment horizontal="center" vertical="center"/>
      <protection/>
    </xf>
    <xf numFmtId="0" fontId="37" fillId="0" borderId="14" xfId="61" applyFont="1" applyBorder="1" applyAlignment="1" quotePrefix="1">
      <alignment horizontal="distributed" vertical="center"/>
      <protection/>
    </xf>
    <xf numFmtId="0" fontId="37" fillId="0" borderId="15" xfId="61" applyFont="1" applyBorder="1" applyAlignment="1" quotePrefix="1">
      <alignment horizontal="center" vertical="center"/>
      <protection/>
    </xf>
    <xf numFmtId="191" fontId="37" fillId="0" borderId="15" xfId="61" applyNumberFormat="1" applyFont="1" applyBorder="1" applyAlignment="1">
      <alignment horizontal="center" vertical="center"/>
      <protection/>
    </xf>
    <xf numFmtId="0" fontId="50" fillId="0" borderId="20" xfId="61" applyFont="1" applyBorder="1" applyAlignment="1" quotePrefix="1">
      <alignment horizontal="distributed" vertical="center"/>
      <protection/>
    </xf>
    <xf numFmtId="38" fontId="39" fillId="0" borderId="35" xfId="61" applyNumberFormat="1" applyFont="1" applyFill="1" applyBorder="1" applyAlignment="1">
      <alignment vertical="center"/>
      <protection/>
    </xf>
    <xf numFmtId="0" fontId="39" fillId="0" borderId="20" xfId="61" applyFont="1" applyBorder="1" applyAlignment="1">
      <alignment vertical="center"/>
      <protection/>
    </xf>
    <xf numFmtId="191" fontId="39" fillId="0" borderId="20" xfId="61" applyNumberFormat="1" applyFont="1" applyBorder="1" applyAlignment="1">
      <alignment vertical="center"/>
      <protection/>
    </xf>
    <xf numFmtId="0" fontId="50" fillId="0" borderId="20" xfId="61" applyFont="1" applyBorder="1" applyAlignment="1">
      <alignment horizontal="distributed" vertical="center"/>
      <protection/>
    </xf>
    <xf numFmtId="0" fontId="50" fillId="0" borderId="41" xfId="61" applyFont="1" applyBorder="1" applyAlignment="1">
      <alignment horizontal="distributed" vertical="center"/>
      <protection/>
    </xf>
    <xf numFmtId="38" fontId="39" fillId="0" borderId="0" xfId="61" applyNumberFormat="1" applyFont="1" applyFill="1" applyBorder="1" applyAlignment="1">
      <alignment vertical="center"/>
      <protection/>
    </xf>
    <xf numFmtId="38" fontId="38" fillId="0" borderId="21" xfId="49" applyFont="1" applyBorder="1" applyAlignment="1">
      <alignment vertical="center"/>
    </xf>
    <xf numFmtId="38" fontId="39" fillId="0" borderId="21" xfId="49" applyFont="1" applyBorder="1" applyAlignment="1">
      <alignment vertical="center"/>
    </xf>
    <xf numFmtId="0" fontId="51" fillId="0" borderId="23" xfId="61" applyFont="1" applyFill="1" applyBorder="1" applyAlignment="1">
      <alignment horizontal="centerContinuous" vertical="center"/>
      <protection/>
    </xf>
    <xf numFmtId="38" fontId="38" fillId="0" borderId="25" xfId="49" applyFont="1" applyBorder="1" applyAlignment="1">
      <alignment vertical="center"/>
    </xf>
    <xf numFmtId="38" fontId="40" fillId="0" borderId="28" xfId="49" applyFont="1" applyBorder="1" applyAlignment="1">
      <alignment vertical="center"/>
    </xf>
    <xf numFmtId="38" fontId="40" fillId="0" borderId="23" xfId="49" applyFont="1" applyBorder="1" applyAlignment="1">
      <alignment vertical="center"/>
    </xf>
    <xf numFmtId="0" fontId="9" fillId="0" borderId="12" xfId="61" applyFont="1" applyBorder="1" applyAlignment="1">
      <alignment vertical="center"/>
      <protection/>
    </xf>
    <xf numFmtId="191" fontId="39" fillId="0" borderId="28" xfId="61" applyNumberFormat="1" applyFont="1" applyBorder="1" applyAlignment="1">
      <alignment vertical="center"/>
      <protection/>
    </xf>
    <xf numFmtId="191" fontId="9" fillId="0" borderId="28" xfId="61" applyNumberFormat="1" applyFont="1" applyBorder="1" applyAlignment="1">
      <alignment vertical="center"/>
      <protection/>
    </xf>
    <xf numFmtId="38" fontId="40" fillId="0" borderId="13" xfId="49" applyFont="1" applyBorder="1" applyAlignment="1">
      <alignment vertical="center"/>
    </xf>
    <xf numFmtId="0" fontId="47" fillId="0" borderId="0" xfId="61" applyFont="1" applyBorder="1" applyAlignment="1" quotePrefix="1">
      <alignment horizontal="left" vertical="center"/>
      <protection/>
    </xf>
    <xf numFmtId="0" fontId="9" fillId="0" borderId="0" xfId="61" applyFont="1" applyBorder="1" applyAlignment="1">
      <alignment vertical="center"/>
      <protection/>
    </xf>
    <xf numFmtId="0" fontId="48" fillId="0" borderId="0" xfId="61" applyFont="1" applyBorder="1" applyAlignment="1">
      <alignment vertical="center"/>
      <protection/>
    </xf>
    <xf numFmtId="191" fontId="39" fillId="0" borderId="0" xfId="61" applyNumberFormat="1" applyFont="1" applyAlignment="1">
      <alignment vertical="center"/>
      <protection/>
    </xf>
    <xf numFmtId="191" fontId="9" fillId="0" borderId="0" xfId="61" applyNumberFormat="1" applyFont="1" applyAlignment="1">
      <alignment vertical="center"/>
      <protection/>
    </xf>
    <xf numFmtId="0" fontId="41" fillId="0" borderId="0" xfId="61" applyFont="1" applyAlignment="1">
      <alignment/>
      <protection/>
    </xf>
    <xf numFmtId="0" fontId="41" fillId="0" borderId="0" xfId="61" applyFont="1">
      <alignment horizontal="distributed"/>
      <protection/>
    </xf>
    <xf numFmtId="6" fontId="49" fillId="0" borderId="0" xfId="58" applyFont="1" applyAlignment="1">
      <alignment horizontal="centerContinuous"/>
    </xf>
    <xf numFmtId="6" fontId="35" fillId="0" borderId="0" xfId="58" applyFont="1" applyBorder="1" applyAlignment="1">
      <alignment horizontal="left"/>
    </xf>
    <xf numFmtId="6" fontId="36" fillId="0" borderId="40" xfId="58" applyFont="1" applyBorder="1" applyAlignment="1">
      <alignment horizontal="centerContinuous" vertical="center"/>
    </xf>
    <xf numFmtId="6" fontId="36" fillId="0" borderId="10" xfId="58" applyFont="1" applyBorder="1" applyAlignment="1">
      <alignment horizontal="centerContinuous" vertical="center"/>
    </xf>
    <xf numFmtId="6" fontId="36" fillId="0" borderId="14" xfId="58" applyFont="1" applyBorder="1" applyAlignment="1" quotePrefix="1">
      <alignment horizontal="center" vertical="center"/>
    </xf>
    <xf numFmtId="6" fontId="36" fillId="0" borderId="14" xfId="58" applyFont="1" applyBorder="1" applyAlignment="1">
      <alignment horizontal="center" vertical="center"/>
    </xf>
    <xf numFmtId="6" fontId="36" fillId="0" borderId="11" xfId="58" applyFont="1" applyBorder="1" applyAlignment="1">
      <alignment horizontal="center" vertical="center"/>
    </xf>
    <xf numFmtId="6" fontId="36" fillId="0" borderId="15" xfId="58" applyFont="1" applyBorder="1" applyAlignment="1">
      <alignment horizontal="center" vertical="center"/>
    </xf>
    <xf numFmtId="6" fontId="37" fillId="0" borderId="10" xfId="58" applyFont="1" applyBorder="1" applyAlignment="1">
      <alignment horizontal="center" vertical="center"/>
    </xf>
    <xf numFmtId="191" fontId="37" fillId="0" borderId="10" xfId="58" applyNumberFormat="1" applyFont="1" applyBorder="1" applyAlignment="1">
      <alignment horizontal="center" vertical="center"/>
    </xf>
    <xf numFmtId="6" fontId="37" fillId="0" borderId="11" xfId="58" applyFont="1" applyBorder="1" applyAlignment="1">
      <alignment horizontal="center" vertical="center"/>
    </xf>
    <xf numFmtId="6" fontId="37" fillId="0" borderId="12" xfId="58" applyFont="1" applyBorder="1" applyAlignment="1" quotePrefix="1">
      <alignment horizontal="center" vertical="center"/>
    </xf>
    <xf numFmtId="6" fontId="37" fillId="0" borderId="12" xfId="58" applyFont="1" applyBorder="1" applyAlignment="1">
      <alignment horizontal="center" vertical="center"/>
    </xf>
    <xf numFmtId="191" fontId="37" fillId="0" borderId="12" xfId="58" applyNumberFormat="1" applyFont="1" applyBorder="1" applyAlignment="1">
      <alignment horizontal="center" vertical="center"/>
    </xf>
    <xf numFmtId="38" fontId="38" fillId="0" borderId="40" xfId="49" applyFont="1" applyBorder="1" applyAlignment="1">
      <alignment vertical="center"/>
    </xf>
    <xf numFmtId="38" fontId="38" fillId="0" borderId="14" xfId="49" applyFont="1" applyFill="1" applyBorder="1" applyAlignment="1">
      <alignment vertical="center"/>
    </xf>
    <xf numFmtId="38" fontId="40" fillId="0" borderId="22" xfId="49" applyFont="1" applyBorder="1" applyAlignment="1">
      <alignment vertical="center"/>
    </xf>
    <xf numFmtId="0" fontId="9" fillId="0" borderId="28" xfId="61" applyFont="1" applyBorder="1" applyAlignment="1">
      <alignment vertical="center"/>
      <protection/>
    </xf>
    <xf numFmtId="38" fontId="45" fillId="0" borderId="18" xfId="61" applyNumberFormat="1" applyFont="1" applyBorder="1" applyAlignment="1">
      <alignment vertical="center"/>
      <protection/>
    </xf>
    <xf numFmtId="38" fontId="45" fillId="0" borderId="13" xfId="61" applyNumberFormat="1" applyFont="1" applyBorder="1" applyAlignment="1">
      <alignment vertical="center"/>
      <protection/>
    </xf>
    <xf numFmtId="0" fontId="16" fillId="0" borderId="0" xfId="0" applyFont="1" applyAlignment="1">
      <alignment horizontal="left" wrapText="1"/>
    </xf>
    <xf numFmtId="0" fontId="0" fillId="0" borderId="0" xfId="0" applyAlignment="1">
      <alignment wrapText="1"/>
    </xf>
    <xf numFmtId="0" fontId="36" fillId="0" borderId="11" xfId="61" applyFont="1" applyBorder="1" applyAlignment="1">
      <alignment horizontal="center" vertical="center"/>
      <protection/>
    </xf>
    <xf numFmtId="0" fontId="36" fillId="0" borderId="13" xfId="61" applyFont="1" applyBorder="1" applyAlignment="1">
      <alignment horizontal="center" vertical="center"/>
      <protection/>
    </xf>
    <xf numFmtId="6" fontId="36" fillId="0" borderId="11" xfId="58" applyFont="1" applyBorder="1" applyAlignment="1">
      <alignment horizontal="center" vertical="center"/>
    </xf>
    <xf numFmtId="6" fontId="36" fillId="0" borderId="15" xfId="58"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四半期相談検査" xfId="61"/>
    <cellStyle name="標準_調整後感染情報8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
    </sheetView>
  </sheetViews>
  <sheetFormatPr defaultColWidth="8.796875" defaultRowHeight="14.25"/>
  <cols>
    <col min="1" max="1" width="80.59765625" style="3" customWidth="1"/>
    <col min="2" max="16384" width="9" style="3" customWidth="1"/>
  </cols>
  <sheetData>
    <row r="1" ht="13.5">
      <c r="A1" s="38">
        <v>37371</v>
      </c>
    </row>
    <row r="3" ht="13.5">
      <c r="A3" s="4" t="s">
        <v>0</v>
      </c>
    </row>
    <row r="5" ht="40.5">
      <c r="A5" s="3" t="s">
        <v>199</v>
      </c>
    </row>
    <row r="7" ht="27">
      <c r="A7" s="3" t="s">
        <v>200</v>
      </c>
    </row>
    <row r="8" ht="13.5">
      <c r="A8" s="3" t="s">
        <v>201</v>
      </c>
    </row>
    <row r="9" ht="40.5">
      <c r="A9" s="3" t="s">
        <v>202</v>
      </c>
    </row>
    <row r="10" ht="13.5">
      <c r="A10" s="3" t="s">
        <v>203</v>
      </c>
    </row>
    <row r="11" ht="13.5">
      <c r="A11" s="3" t="s">
        <v>204</v>
      </c>
    </row>
    <row r="12" ht="27">
      <c r="A12" s="3" t="s">
        <v>205</v>
      </c>
    </row>
    <row r="13" ht="13.5">
      <c r="A13" s="3" t="s">
        <v>206</v>
      </c>
    </row>
    <row r="14" ht="13.5">
      <c r="A14" s="3" t="s">
        <v>207</v>
      </c>
    </row>
    <row r="15" ht="27">
      <c r="A15" s="3" t="s">
        <v>208</v>
      </c>
    </row>
    <row r="17" ht="13.5">
      <c r="A17" s="3" t="s">
        <v>209</v>
      </c>
    </row>
    <row r="18" ht="40.5">
      <c r="A18" s="3" t="s">
        <v>210</v>
      </c>
    </row>
    <row r="19" ht="67.5">
      <c r="A19" s="3" t="s">
        <v>211</v>
      </c>
    </row>
    <row r="20" ht="54">
      <c r="A20" s="3" t="s">
        <v>212</v>
      </c>
    </row>
    <row r="21" ht="40.5">
      <c r="A21" s="3" t="s">
        <v>213</v>
      </c>
    </row>
    <row r="22" ht="40.5">
      <c r="A22" s="3" t="s">
        <v>214</v>
      </c>
    </row>
    <row r="24" ht="13.5">
      <c r="A24" s="3" t="s">
        <v>1</v>
      </c>
    </row>
    <row r="25" ht="13.5">
      <c r="A25" s="3" t="s">
        <v>215</v>
      </c>
    </row>
    <row r="26" ht="13.5">
      <c r="A26" s="3" t="s">
        <v>216</v>
      </c>
    </row>
    <row r="27" ht="13.5">
      <c r="A27" s="3" t="s">
        <v>217</v>
      </c>
    </row>
    <row r="29" ht="13.5">
      <c r="A29" s="3" t="s">
        <v>218</v>
      </c>
    </row>
    <row r="31" ht="27">
      <c r="A31" s="3" t="s">
        <v>219</v>
      </c>
    </row>
    <row r="33" ht="27">
      <c r="A33" s="3" t="s">
        <v>220</v>
      </c>
    </row>
  </sheetData>
  <sheetProtection/>
  <printOptions horizontalCentered="1"/>
  <pageMargins left="0.3937007874015748" right="0.3937007874015748" top="0.3937007874015748"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8.796875" defaultRowHeight="14.25"/>
  <cols>
    <col min="1" max="1" width="80.59765625" style="3" customWidth="1"/>
    <col min="2" max="16384" width="9" style="3" customWidth="1"/>
  </cols>
  <sheetData>
    <row r="1" ht="13.5">
      <c r="A1" s="38">
        <v>37371</v>
      </c>
    </row>
    <row r="3" ht="13.5">
      <c r="A3" s="4" t="s">
        <v>2</v>
      </c>
    </row>
    <row r="4" ht="13.5">
      <c r="A4" s="4"/>
    </row>
    <row r="6" ht="40.5">
      <c r="A6" s="3" t="s">
        <v>189</v>
      </c>
    </row>
    <row r="7" ht="13.5">
      <c r="A7" s="3" t="s">
        <v>190</v>
      </c>
    </row>
    <row r="8" ht="67.5">
      <c r="A8" s="3" t="s">
        <v>191</v>
      </c>
    </row>
    <row r="9" ht="54">
      <c r="A9" s="3" t="s">
        <v>192</v>
      </c>
    </row>
    <row r="11" ht="40.5">
      <c r="A11" s="3" t="s">
        <v>193</v>
      </c>
    </row>
    <row r="12" ht="13.5">
      <c r="A12" s="3" t="s">
        <v>194</v>
      </c>
    </row>
    <row r="13" ht="40.5">
      <c r="A13" s="3" t="s">
        <v>195</v>
      </c>
    </row>
    <row r="14" ht="13.5">
      <c r="A14" s="3" t="s">
        <v>196</v>
      </c>
    </row>
    <row r="16" ht="67.5">
      <c r="A16" s="3" t="s">
        <v>197</v>
      </c>
    </row>
    <row r="18" ht="40.5">
      <c r="A18" s="3" t="s">
        <v>198</v>
      </c>
    </row>
  </sheetData>
  <sheetProtection/>
  <printOptions horizontalCentered="1"/>
  <pageMargins left="0.3937007874015748" right="0.3937007874015748" top="0.3937007874015748"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8.796875" defaultRowHeight="14.25"/>
  <cols>
    <col min="1" max="1" width="18.59765625" style="5" customWidth="1"/>
    <col min="2" max="2" width="20.59765625" style="5" customWidth="1"/>
    <col min="3" max="3" width="15.59765625" style="6" customWidth="1"/>
    <col min="4" max="4" width="15.59765625" style="5" customWidth="1"/>
    <col min="5" max="16384" width="9" style="5" customWidth="1"/>
  </cols>
  <sheetData>
    <row r="1" spans="3:4" ht="14.25">
      <c r="C1" s="30" t="s">
        <v>182</v>
      </c>
      <c r="D1" s="31"/>
    </row>
    <row r="2" spans="3:4" ht="14.25">
      <c r="C2" s="32" t="s">
        <v>221</v>
      </c>
      <c r="D2" s="33"/>
    </row>
    <row r="3" spans="3:4" ht="14.25">
      <c r="C3" s="32" t="s">
        <v>174</v>
      </c>
      <c r="D3" s="33"/>
    </row>
    <row r="4" spans="3:4" ht="14.25">
      <c r="C4" s="35" t="s">
        <v>175</v>
      </c>
      <c r="D4" s="34"/>
    </row>
    <row r="5" spans="3:4" ht="14.25">
      <c r="C5" s="36" t="s">
        <v>150</v>
      </c>
      <c r="D5" s="37"/>
    </row>
    <row r="7" spans="1:4" s="9" customFormat="1" ht="14.25">
      <c r="A7" s="7" t="s">
        <v>3</v>
      </c>
      <c r="B7" s="8"/>
      <c r="C7" s="8"/>
      <c r="D7" s="8"/>
    </row>
    <row r="8" s="9" customFormat="1" ht="14.25">
      <c r="C8" s="10"/>
    </row>
    <row r="9" spans="1:4" s="9" customFormat="1" ht="14.25">
      <c r="A9" s="11" t="s">
        <v>4</v>
      </c>
      <c r="B9" s="12" t="s">
        <v>5</v>
      </c>
      <c r="C9" s="13" t="s">
        <v>6</v>
      </c>
      <c r="D9" s="12" t="s">
        <v>7</v>
      </c>
    </row>
    <row r="10" spans="1:4" s="9" customFormat="1" ht="14.25">
      <c r="A10" s="14"/>
      <c r="B10" s="15" t="s">
        <v>8</v>
      </c>
      <c r="C10" s="16" t="s">
        <v>9</v>
      </c>
      <c r="D10" s="15" t="s">
        <v>10</v>
      </c>
    </row>
    <row r="11" spans="1:4" s="9" customFormat="1" ht="14.25">
      <c r="A11" s="17"/>
      <c r="B11" s="18" t="s">
        <v>11</v>
      </c>
      <c r="C11" s="19" t="s">
        <v>11</v>
      </c>
      <c r="D11" s="18" t="s">
        <v>12</v>
      </c>
    </row>
    <row r="12" spans="1:4" s="9" customFormat="1" ht="14.25">
      <c r="A12" s="20" t="s">
        <v>13</v>
      </c>
      <c r="B12" s="21">
        <v>8217340</v>
      </c>
      <c r="C12" s="22">
        <v>11</v>
      </c>
      <c r="D12" s="23">
        <v>0.134</v>
      </c>
    </row>
    <row r="13" spans="1:4" s="9" customFormat="1" ht="14.25">
      <c r="A13" s="14" t="s">
        <v>14</v>
      </c>
      <c r="B13" s="15"/>
      <c r="C13" s="16" t="s">
        <v>15</v>
      </c>
      <c r="D13" s="24"/>
    </row>
    <row r="14" spans="1:4" s="9" customFormat="1" ht="14.25">
      <c r="A14" s="11" t="s">
        <v>16</v>
      </c>
      <c r="B14" s="25">
        <v>7974147</v>
      </c>
      <c r="C14" s="13">
        <v>9</v>
      </c>
      <c r="D14" s="26">
        <v>0.113</v>
      </c>
    </row>
    <row r="15" spans="1:4" s="9" customFormat="1" ht="14.25">
      <c r="A15" s="14" t="s">
        <v>17</v>
      </c>
      <c r="B15" s="15"/>
      <c r="C15" s="16" t="s">
        <v>15</v>
      </c>
      <c r="D15" s="24"/>
    </row>
    <row r="16" spans="1:4" s="9" customFormat="1" ht="14.25">
      <c r="A16" s="11" t="s">
        <v>18</v>
      </c>
      <c r="B16" s="25">
        <v>7876682</v>
      </c>
      <c r="C16" s="13">
        <v>13</v>
      </c>
      <c r="D16" s="26">
        <v>0.165</v>
      </c>
    </row>
    <row r="17" spans="1:4" s="9" customFormat="1" ht="14.25">
      <c r="A17" s="14" t="s">
        <v>19</v>
      </c>
      <c r="B17" s="15"/>
      <c r="C17" s="16" t="s">
        <v>15</v>
      </c>
      <c r="D17" s="24"/>
    </row>
    <row r="18" spans="1:4" s="9" customFormat="1" ht="14.25">
      <c r="A18" s="11" t="s">
        <v>20</v>
      </c>
      <c r="B18" s="25">
        <v>7743475</v>
      </c>
      <c r="C18" s="13">
        <v>26</v>
      </c>
      <c r="D18" s="26">
        <v>0.336</v>
      </c>
    </row>
    <row r="19" spans="1:4" s="9" customFormat="1" ht="14.25">
      <c r="A19" s="14" t="s">
        <v>21</v>
      </c>
      <c r="B19" s="15"/>
      <c r="C19" s="16" t="s">
        <v>22</v>
      </c>
      <c r="D19" s="24"/>
    </row>
    <row r="20" spans="1:4" s="9" customFormat="1" ht="14.25">
      <c r="A20" s="11" t="s">
        <v>23</v>
      </c>
      <c r="B20" s="25">
        <v>8071937</v>
      </c>
      <c r="C20" s="13">
        <v>29</v>
      </c>
      <c r="D20" s="26">
        <v>0.359</v>
      </c>
    </row>
    <row r="21" spans="1:4" s="9" customFormat="1" ht="14.25">
      <c r="A21" s="14" t="s">
        <v>24</v>
      </c>
      <c r="B21" s="15"/>
      <c r="C21" s="16" t="s">
        <v>25</v>
      </c>
      <c r="D21" s="24"/>
    </row>
    <row r="22" spans="1:4" s="9" customFormat="1" ht="14.25">
      <c r="A22" s="11" t="s">
        <v>26</v>
      </c>
      <c r="B22" s="25">
        <v>7710693</v>
      </c>
      <c r="C22" s="13">
        <v>34</v>
      </c>
      <c r="D22" s="26">
        <v>0.441</v>
      </c>
    </row>
    <row r="23" spans="1:4" s="9" customFormat="1" ht="14.25">
      <c r="A23" s="14" t="s">
        <v>27</v>
      </c>
      <c r="B23" s="15"/>
      <c r="C23" s="16" t="s">
        <v>28</v>
      </c>
      <c r="D23" s="24"/>
    </row>
    <row r="24" spans="1:4" s="9" customFormat="1" ht="14.25">
      <c r="A24" s="11" t="s">
        <v>29</v>
      </c>
      <c r="B24" s="25">
        <v>7205514</v>
      </c>
      <c r="C24" s="13">
        <v>35</v>
      </c>
      <c r="D24" s="26">
        <v>0.486</v>
      </c>
    </row>
    <row r="25" spans="1:4" s="9" customFormat="1" ht="14.25">
      <c r="A25" s="14" t="s">
        <v>30</v>
      </c>
      <c r="B25" s="15"/>
      <c r="C25" s="16" t="s">
        <v>31</v>
      </c>
      <c r="D25" s="24"/>
    </row>
    <row r="26" spans="1:4" s="9" customFormat="1" ht="14.25">
      <c r="A26" s="11" t="s">
        <v>32</v>
      </c>
      <c r="B26" s="25">
        <v>6610484</v>
      </c>
      <c r="C26" s="13">
        <v>36</v>
      </c>
      <c r="D26" s="26">
        <v>0.545</v>
      </c>
    </row>
    <row r="27" spans="1:4" s="9" customFormat="1" ht="14.25">
      <c r="A27" s="14" t="s">
        <v>33</v>
      </c>
      <c r="B27" s="15"/>
      <c r="C27" s="16" t="s">
        <v>31</v>
      </c>
      <c r="D27" s="24"/>
    </row>
    <row r="28" spans="1:4" s="9" customFormat="1" ht="14.25">
      <c r="A28" s="11" t="s">
        <v>34</v>
      </c>
      <c r="B28" s="25">
        <v>6298706</v>
      </c>
      <c r="C28" s="13">
        <v>46</v>
      </c>
      <c r="D28" s="26">
        <v>0.73</v>
      </c>
    </row>
    <row r="29" spans="1:4" s="9" customFormat="1" ht="14.25">
      <c r="A29" s="14" t="s">
        <v>35</v>
      </c>
      <c r="B29" s="15"/>
      <c r="C29" s="16" t="s">
        <v>36</v>
      </c>
      <c r="D29" s="24"/>
    </row>
    <row r="30" spans="1:4" s="9" customFormat="1" ht="14.25">
      <c r="A30" s="11" t="s">
        <v>37</v>
      </c>
      <c r="B30" s="25">
        <v>6039394</v>
      </c>
      <c r="C30" s="13">
        <v>46</v>
      </c>
      <c r="D30" s="26">
        <v>0.762</v>
      </c>
    </row>
    <row r="31" spans="1:4" s="9" customFormat="1" ht="14.25">
      <c r="A31" s="14" t="s">
        <v>38</v>
      </c>
      <c r="B31" s="15"/>
      <c r="C31" s="16" t="s">
        <v>31</v>
      </c>
      <c r="D31" s="24"/>
    </row>
    <row r="32" spans="1:4" s="9" customFormat="1" ht="14.25">
      <c r="A32" s="11" t="s">
        <v>39</v>
      </c>
      <c r="B32" s="25">
        <v>5998760</v>
      </c>
      <c r="C32" s="13">
        <v>54</v>
      </c>
      <c r="D32" s="26">
        <v>0.9</v>
      </c>
    </row>
    <row r="33" spans="1:4" s="9" customFormat="1" ht="14.25">
      <c r="A33" s="14" t="s">
        <v>40</v>
      </c>
      <c r="B33" s="15"/>
      <c r="C33" s="16" t="s">
        <v>31</v>
      </c>
      <c r="D33" s="24"/>
    </row>
    <row r="34" spans="1:4" s="9" customFormat="1" ht="14.25">
      <c r="A34" s="11" t="s">
        <v>41</v>
      </c>
      <c r="B34" s="25">
        <v>6137378</v>
      </c>
      <c r="C34" s="13">
        <v>56</v>
      </c>
      <c r="D34" s="26">
        <v>0.912</v>
      </c>
    </row>
    <row r="35" spans="1:4" s="9" customFormat="1" ht="14.25">
      <c r="A35" s="14" t="s">
        <v>42</v>
      </c>
      <c r="B35" s="15"/>
      <c r="C35" s="16" t="s">
        <v>25</v>
      </c>
      <c r="D35" s="24"/>
    </row>
    <row r="36" spans="1:4" s="9" customFormat="1" ht="14.25">
      <c r="A36" s="11" t="s">
        <v>43</v>
      </c>
      <c r="B36" s="25">
        <v>6139205</v>
      </c>
      <c r="C36" s="13">
        <v>63</v>
      </c>
      <c r="D36" s="26">
        <v>1.026</v>
      </c>
    </row>
    <row r="37" spans="1:4" s="9" customFormat="1" ht="14.25">
      <c r="A37" s="14" t="s">
        <v>44</v>
      </c>
      <c r="B37" s="15"/>
      <c r="C37" s="16" t="s">
        <v>22</v>
      </c>
      <c r="D37" s="24"/>
    </row>
    <row r="38" spans="1:4" s="9" customFormat="1" ht="14.25">
      <c r="A38" s="20" t="s">
        <v>45</v>
      </c>
      <c r="B38" s="21">
        <v>5877971</v>
      </c>
      <c r="C38" s="22" t="s">
        <v>152</v>
      </c>
      <c r="D38" s="23">
        <v>1.14</v>
      </c>
    </row>
    <row r="39" spans="1:4" s="9" customFormat="1" ht="14.25">
      <c r="A39" s="14" t="s">
        <v>151</v>
      </c>
      <c r="B39" s="15"/>
      <c r="C39" s="16" t="s">
        <v>113</v>
      </c>
      <c r="D39" s="24"/>
    </row>
    <row r="40" spans="1:4" s="9" customFormat="1" ht="14.25">
      <c r="A40" s="20" t="s">
        <v>153</v>
      </c>
      <c r="B40" s="25">
        <v>5772759</v>
      </c>
      <c r="C40" s="22" t="s">
        <v>184</v>
      </c>
      <c r="D40" s="23">
        <v>1.368</v>
      </c>
    </row>
    <row r="41" spans="1:4" s="9" customFormat="1" ht="14.25">
      <c r="A41" s="14" t="s">
        <v>183</v>
      </c>
      <c r="B41" s="15" t="s">
        <v>46</v>
      </c>
      <c r="C41" s="16" t="s">
        <v>173</v>
      </c>
      <c r="D41" s="24"/>
    </row>
    <row r="42" spans="1:4" s="9" customFormat="1" ht="14.25">
      <c r="A42" s="20" t="s">
        <v>222</v>
      </c>
      <c r="B42" s="25">
        <v>1408014</v>
      </c>
      <c r="C42" s="22" t="s">
        <v>223</v>
      </c>
      <c r="D42" s="23">
        <v>0.71</v>
      </c>
    </row>
    <row r="43" spans="1:4" s="9" customFormat="1" ht="14.25">
      <c r="A43" s="107" t="s">
        <v>224</v>
      </c>
      <c r="B43" s="15" t="s">
        <v>46</v>
      </c>
      <c r="C43" s="16" t="s">
        <v>173</v>
      </c>
      <c r="D43" s="24"/>
    </row>
    <row r="44" spans="1:4" s="9" customFormat="1" ht="14.25">
      <c r="A44" s="75"/>
      <c r="B44" s="78"/>
      <c r="C44" s="76"/>
      <c r="D44" s="77"/>
    </row>
    <row r="45" spans="1:3" s="9" customFormat="1" ht="14.25">
      <c r="A45" s="9" t="s">
        <v>47</v>
      </c>
      <c r="C45" s="10"/>
    </row>
    <row r="46" spans="1:4" s="9" customFormat="1" ht="14.25">
      <c r="A46" s="317" t="s">
        <v>48</v>
      </c>
      <c r="B46" s="318"/>
      <c r="C46" s="318"/>
      <c r="D46" s="318"/>
    </row>
    <row r="47" spans="1:4" s="9" customFormat="1" ht="14.25">
      <c r="A47" s="317" t="s">
        <v>176</v>
      </c>
      <c r="B47" s="318"/>
      <c r="C47" s="318"/>
      <c r="D47" s="318"/>
    </row>
    <row r="48" s="9" customFormat="1" ht="14.25">
      <c r="A48" s="39" t="s">
        <v>49</v>
      </c>
    </row>
    <row r="49" s="9" customFormat="1" ht="14.25">
      <c r="C49" s="10"/>
    </row>
    <row r="50" s="9" customFormat="1" ht="14.25">
      <c r="C50" s="10"/>
    </row>
    <row r="51" s="9" customFormat="1" ht="14.25">
      <c r="C51" s="10"/>
    </row>
    <row r="52" s="9" customFormat="1" ht="14.25">
      <c r="C52" s="10"/>
    </row>
    <row r="53" s="9" customFormat="1" ht="14.25">
      <c r="C53" s="10"/>
    </row>
    <row r="54" s="9" customFormat="1" ht="14.25">
      <c r="C54" s="10"/>
    </row>
    <row r="55" s="9" customFormat="1" ht="14.25">
      <c r="C55" s="10"/>
    </row>
  </sheetData>
  <sheetProtection/>
  <mergeCells count="2">
    <mergeCell ref="A46:D46"/>
    <mergeCell ref="A47:D47"/>
  </mergeCells>
  <printOptions horizontalCentered="1" verticalCentered="1"/>
  <pageMargins left="0.3937007874015748" right="0.3937007874015748" top="0.3937007874015748"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A42"/>
  <sheetViews>
    <sheetView zoomScale="75" zoomScaleNormal="75" zoomScalePageLayoutView="0" workbookViewId="0" topLeftCell="A1">
      <selection activeCell="A1" sqref="A1"/>
    </sheetView>
  </sheetViews>
  <sheetFormatPr defaultColWidth="8.796875" defaultRowHeight="14.25"/>
  <cols>
    <col min="1" max="1" width="11.19921875" style="120" customWidth="1"/>
    <col min="2" max="2" width="8.59765625" style="120" customWidth="1"/>
    <col min="3" max="3" width="17.59765625" style="120" customWidth="1"/>
    <col min="4" max="4" width="1.8984375" style="111" customWidth="1"/>
    <col min="5" max="5" width="5.59765625" style="120" customWidth="1"/>
    <col min="6" max="6" width="5.09765625" style="111" customWidth="1"/>
    <col min="7" max="7" width="5.59765625" style="120" customWidth="1"/>
    <col min="8" max="8" width="5.09765625" style="111" customWidth="1"/>
    <col min="9" max="9" width="5.59765625" style="120" customWidth="1"/>
    <col min="10" max="10" width="5.09765625" style="111" customWidth="1"/>
    <col min="11" max="11" width="1.8984375" style="111" customWidth="1"/>
    <col min="12" max="12" width="5.59765625" style="120" customWidth="1"/>
    <col min="13" max="13" width="5.09765625" style="111" customWidth="1"/>
    <col min="14" max="14" width="5.59765625" style="120" customWidth="1"/>
    <col min="15" max="15" width="5.09765625" style="111" customWidth="1"/>
    <col min="16" max="16" width="5.59765625" style="120" customWidth="1"/>
    <col min="17" max="17" width="5.09765625" style="111" customWidth="1"/>
    <col min="18" max="18" width="1.8984375" style="111" customWidth="1"/>
    <col min="19" max="19" width="5.59765625" style="120" customWidth="1"/>
    <col min="20" max="20" width="5.09765625" style="111" customWidth="1"/>
    <col min="21" max="21" width="5.59765625" style="120" customWidth="1"/>
    <col min="22" max="22" width="5.09765625" style="111" customWidth="1"/>
    <col min="23" max="23" width="5.59765625" style="120" customWidth="1"/>
    <col min="24" max="24" width="5.09765625" style="111" customWidth="1"/>
    <col min="25" max="16384" width="9" style="111" customWidth="1"/>
  </cols>
  <sheetData>
    <row r="1" spans="1:27" s="113" customFormat="1" ht="27" customHeight="1">
      <c r="A1" s="108" t="s">
        <v>50</v>
      </c>
      <c r="B1" s="109"/>
      <c r="C1" s="110"/>
      <c r="D1" s="110"/>
      <c r="E1" s="110"/>
      <c r="F1" s="110"/>
      <c r="G1" s="110"/>
      <c r="H1" s="110"/>
      <c r="I1" s="110"/>
      <c r="J1" s="110"/>
      <c r="K1" s="110"/>
      <c r="L1" s="110"/>
      <c r="M1" s="110"/>
      <c r="N1" s="110"/>
      <c r="O1" s="111"/>
      <c r="P1" s="112"/>
      <c r="Q1" s="110"/>
      <c r="R1" s="112"/>
      <c r="S1" s="112"/>
      <c r="T1" s="112"/>
      <c r="U1" s="110"/>
      <c r="V1" s="110"/>
      <c r="W1" s="110"/>
      <c r="X1" s="110"/>
      <c r="Y1" s="110"/>
      <c r="Z1" s="110"/>
      <c r="AA1" s="110"/>
    </row>
    <row r="2" spans="1:27" s="113" customFormat="1" ht="16.5" customHeight="1">
      <c r="A2" s="114" t="s">
        <v>225</v>
      </c>
      <c r="B2" s="115"/>
      <c r="C2" s="116"/>
      <c r="D2" s="116"/>
      <c r="E2" s="116"/>
      <c r="F2" s="116"/>
      <c r="G2" s="116"/>
      <c r="H2" s="116"/>
      <c r="I2" s="116"/>
      <c r="J2" s="116"/>
      <c r="K2" s="116"/>
      <c r="L2" s="116"/>
      <c r="M2" s="116"/>
      <c r="N2" s="116"/>
      <c r="O2" s="111"/>
      <c r="P2" s="116"/>
      <c r="Q2" s="116"/>
      <c r="R2" s="116"/>
      <c r="S2" s="116"/>
      <c r="T2" s="116"/>
      <c r="U2" s="116"/>
      <c r="V2" s="116"/>
      <c r="W2" s="116"/>
      <c r="X2" s="117"/>
      <c r="Y2" s="116"/>
      <c r="Z2" s="116"/>
      <c r="AA2" s="116"/>
    </row>
    <row r="3" spans="1:23" s="120" customFormat="1" ht="18" thickBot="1">
      <c r="A3" s="118" t="s">
        <v>114</v>
      </c>
      <c r="B3" s="119"/>
      <c r="C3" s="119"/>
      <c r="D3" s="119"/>
      <c r="E3" s="119"/>
      <c r="F3" s="119"/>
      <c r="G3" s="119"/>
      <c r="H3" s="119"/>
      <c r="I3" s="119"/>
      <c r="J3" s="119"/>
      <c r="K3" s="119"/>
      <c r="L3" s="119"/>
      <c r="M3" s="119"/>
      <c r="N3" s="119"/>
      <c r="O3" s="119"/>
      <c r="P3" s="119"/>
      <c r="Q3" s="119"/>
      <c r="R3" s="119"/>
      <c r="S3" s="119"/>
      <c r="T3" s="119"/>
      <c r="U3" s="119"/>
      <c r="V3" s="119"/>
      <c r="W3" s="119"/>
    </row>
    <row r="4" spans="1:24" s="120" customFormat="1" ht="14.25" thickTop="1">
      <c r="A4" s="121" t="s">
        <v>115</v>
      </c>
      <c r="B4" s="121"/>
      <c r="C4" s="121"/>
      <c r="D4" s="121"/>
      <c r="E4" s="122" t="s">
        <v>116</v>
      </c>
      <c r="F4" s="122"/>
      <c r="G4" s="122"/>
      <c r="H4" s="122"/>
      <c r="I4" s="122"/>
      <c r="J4" s="122"/>
      <c r="K4" s="121"/>
      <c r="L4" s="122" t="s">
        <v>117</v>
      </c>
      <c r="M4" s="122"/>
      <c r="N4" s="122"/>
      <c r="O4" s="122"/>
      <c r="P4" s="122"/>
      <c r="Q4" s="122"/>
      <c r="R4" s="121"/>
      <c r="S4" s="122" t="s">
        <v>118</v>
      </c>
      <c r="T4" s="122"/>
      <c r="U4" s="122"/>
      <c r="V4" s="122"/>
      <c r="W4" s="122"/>
      <c r="X4" s="123"/>
    </row>
    <row r="5" spans="1:24" s="120" customFormat="1" ht="13.5">
      <c r="A5" s="124"/>
      <c r="B5" s="125"/>
      <c r="C5" s="124"/>
      <c r="D5" s="124"/>
      <c r="E5" s="126" t="s">
        <v>119</v>
      </c>
      <c r="F5" s="126"/>
      <c r="G5" s="126" t="s">
        <v>120</v>
      </c>
      <c r="H5" s="126"/>
      <c r="I5" s="126" t="s">
        <v>62</v>
      </c>
      <c r="J5" s="126"/>
      <c r="K5" s="124"/>
      <c r="L5" s="126" t="s">
        <v>119</v>
      </c>
      <c r="M5" s="126"/>
      <c r="N5" s="126" t="s">
        <v>120</v>
      </c>
      <c r="O5" s="126"/>
      <c r="P5" s="126" t="s">
        <v>62</v>
      </c>
      <c r="Q5" s="126"/>
      <c r="R5" s="124"/>
      <c r="S5" s="126" t="s">
        <v>119</v>
      </c>
      <c r="T5" s="126"/>
      <c r="U5" s="126" t="s">
        <v>120</v>
      </c>
      <c r="V5" s="126"/>
      <c r="W5" s="126" t="s">
        <v>62</v>
      </c>
      <c r="X5" s="126"/>
    </row>
    <row r="6" spans="1:24" s="131" customFormat="1" ht="14.25" thickBot="1">
      <c r="A6" s="127"/>
      <c r="B6" s="127" t="s">
        <v>121</v>
      </c>
      <c r="C6" s="127" t="s">
        <v>122</v>
      </c>
      <c r="D6" s="128"/>
      <c r="E6" s="129" t="s">
        <v>123</v>
      </c>
      <c r="F6" s="130" t="s">
        <v>124</v>
      </c>
      <c r="G6" s="129" t="s">
        <v>123</v>
      </c>
      <c r="H6" s="130" t="s">
        <v>124</v>
      </c>
      <c r="I6" s="129" t="s">
        <v>123</v>
      </c>
      <c r="J6" s="130" t="s">
        <v>124</v>
      </c>
      <c r="K6" s="128"/>
      <c r="L6" s="129" t="s">
        <v>123</v>
      </c>
      <c r="M6" s="130" t="s">
        <v>124</v>
      </c>
      <c r="N6" s="129" t="s">
        <v>123</v>
      </c>
      <c r="O6" s="130" t="s">
        <v>124</v>
      </c>
      <c r="P6" s="129" t="s">
        <v>123</v>
      </c>
      <c r="Q6" s="130" t="s">
        <v>124</v>
      </c>
      <c r="R6" s="128"/>
      <c r="S6" s="129" t="s">
        <v>123</v>
      </c>
      <c r="T6" s="130" t="s">
        <v>124</v>
      </c>
      <c r="U6" s="129" t="s">
        <v>123</v>
      </c>
      <c r="V6" s="130" t="s">
        <v>124</v>
      </c>
      <c r="W6" s="129" t="s">
        <v>123</v>
      </c>
      <c r="X6" s="130" t="s">
        <v>124</v>
      </c>
    </row>
    <row r="7" spans="1:24" s="131" customFormat="1" ht="18" customHeight="1" thickBot="1" thickTop="1">
      <c r="A7" s="132" t="s">
        <v>125</v>
      </c>
      <c r="B7" s="133" t="s">
        <v>118</v>
      </c>
      <c r="C7" s="134"/>
      <c r="D7" s="135"/>
      <c r="E7" s="136">
        <f aca="true" t="shared" si="0" ref="E7:J7">SUM(E8:E13)</f>
        <v>95</v>
      </c>
      <c r="F7" s="137">
        <f t="shared" si="0"/>
        <v>132</v>
      </c>
      <c r="G7" s="136">
        <f t="shared" si="0"/>
        <v>10</v>
      </c>
      <c r="H7" s="137">
        <f t="shared" si="0"/>
        <v>13</v>
      </c>
      <c r="I7" s="136">
        <f t="shared" si="0"/>
        <v>105</v>
      </c>
      <c r="J7" s="137">
        <f t="shared" si="0"/>
        <v>145</v>
      </c>
      <c r="K7" s="136"/>
      <c r="L7" s="136">
        <f aca="true" t="shared" si="1" ref="L7:Q7">SUM(L8:L13)</f>
        <v>13</v>
      </c>
      <c r="M7" s="137">
        <f t="shared" si="1"/>
        <v>18</v>
      </c>
      <c r="N7" s="136">
        <f t="shared" si="1"/>
        <v>5</v>
      </c>
      <c r="O7" s="137">
        <f t="shared" si="1"/>
        <v>16</v>
      </c>
      <c r="P7" s="136">
        <f t="shared" si="1"/>
        <v>18</v>
      </c>
      <c r="Q7" s="137">
        <f t="shared" si="1"/>
        <v>34</v>
      </c>
      <c r="R7" s="136"/>
      <c r="S7" s="136">
        <f aca="true" t="shared" si="2" ref="S7:X7">SUM(S8:S13)</f>
        <v>108</v>
      </c>
      <c r="T7" s="137">
        <f t="shared" si="2"/>
        <v>150</v>
      </c>
      <c r="U7" s="136">
        <f t="shared" si="2"/>
        <v>15</v>
      </c>
      <c r="V7" s="137">
        <f t="shared" si="2"/>
        <v>29</v>
      </c>
      <c r="W7" s="136">
        <f t="shared" si="2"/>
        <v>123</v>
      </c>
      <c r="X7" s="137">
        <f t="shared" si="2"/>
        <v>179</v>
      </c>
    </row>
    <row r="8" spans="2:25" ht="15.75" customHeight="1">
      <c r="B8" s="120" t="s">
        <v>126</v>
      </c>
      <c r="C8" s="120" t="s">
        <v>57</v>
      </c>
      <c r="E8" s="138">
        <v>23</v>
      </c>
      <c r="F8" s="139">
        <v>30</v>
      </c>
      <c r="G8" s="138">
        <v>8</v>
      </c>
      <c r="H8" s="139">
        <v>10</v>
      </c>
      <c r="I8" s="140">
        <f aca="true" t="shared" si="3" ref="I8:I23">E8+G8</f>
        <v>31</v>
      </c>
      <c r="J8" s="141">
        <f aca="true" t="shared" si="4" ref="J8:J23">F8+H8</f>
        <v>40</v>
      </c>
      <c r="K8" s="142"/>
      <c r="L8" s="138">
        <v>4</v>
      </c>
      <c r="M8" s="139">
        <v>10</v>
      </c>
      <c r="N8" s="138">
        <v>3</v>
      </c>
      <c r="O8" s="139">
        <v>10</v>
      </c>
      <c r="P8" s="143">
        <f aca="true" t="shared" si="5" ref="P8:P23">L8+N8</f>
        <v>7</v>
      </c>
      <c r="Q8" s="144">
        <f aca="true" t="shared" si="6" ref="Q8:Q23">M8+O8</f>
        <v>20</v>
      </c>
      <c r="R8" s="145"/>
      <c r="S8" s="143">
        <f aca="true" t="shared" si="7" ref="S8:S23">E8+L8</f>
        <v>27</v>
      </c>
      <c r="T8" s="144">
        <f aca="true" t="shared" si="8" ref="T8:T23">F8+M8</f>
        <v>40</v>
      </c>
      <c r="U8" s="143">
        <f aca="true" t="shared" si="9" ref="U8:U23">G8+N8</f>
        <v>11</v>
      </c>
      <c r="V8" s="144">
        <f aca="true" t="shared" si="10" ref="V8:V23">H8+O8</f>
        <v>20</v>
      </c>
      <c r="W8" s="143">
        <f aca="true" t="shared" si="11" ref="W8:W23">S8+U8</f>
        <v>38</v>
      </c>
      <c r="X8" s="144">
        <f aca="true" t="shared" si="12" ref="X8:X23">T8+V8</f>
        <v>60</v>
      </c>
      <c r="Y8" s="145"/>
    </row>
    <row r="9" spans="3:25" ht="15.75" customHeight="1">
      <c r="C9" s="120" t="s">
        <v>127</v>
      </c>
      <c r="E9" s="138">
        <v>65</v>
      </c>
      <c r="F9" s="139">
        <v>82</v>
      </c>
      <c r="G9" s="138">
        <v>0</v>
      </c>
      <c r="H9" s="139">
        <v>0</v>
      </c>
      <c r="I9" s="143">
        <f t="shared" si="3"/>
        <v>65</v>
      </c>
      <c r="J9" s="144">
        <f t="shared" si="4"/>
        <v>82</v>
      </c>
      <c r="K9" s="145"/>
      <c r="L9" s="138">
        <v>8</v>
      </c>
      <c r="M9" s="139">
        <v>2</v>
      </c>
      <c r="N9" s="138">
        <v>0</v>
      </c>
      <c r="O9" s="139">
        <v>0</v>
      </c>
      <c r="P9" s="143">
        <f t="shared" si="5"/>
        <v>8</v>
      </c>
      <c r="Q9" s="144">
        <f t="shared" si="6"/>
        <v>2</v>
      </c>
      <c r="R9" s="145"/>
      <c r="S9" s="143">
        <f t="shared" si="7"/>
        <v>73</v>
      </c>
      <c r="T9" s="144">
        <f t="shared" si="8"/>
        <v>84</v>
      </c>
      <c r="U9" s="143">
        <f t="shared" si="9"/>
        <v>0</v>
      </c>
      <c r="V9" s="144">
        <f t="shared" si="10"/>
        <v>0</v>
      </c>
      <c r="W9" s="143">
        <f t="shared" si="11"/>
        <v>73</v>
      </c>
      <c r="X9" s="144">
        <f t="shared" si="12"/>
        <v>84</v>
      </c>
      <c r="Y9" s="145"/>
    </row>
    <row r="10" spans="3:25" ht="15.75" customHeight="1">
      <c r="C10" s="120" t="s">
        <v>63</v>
      </c>
      <c r="E10" s="138">
        <v>0</v>
      </c>
      <c r="F10" s="139">
        <v>0</v>
      </c>
      <c r="G10" s="138">
        <v>0</v>
      </c>
      <c r="H10" s="139">
        <v>0</v>
      </c>
      <c r="I10" s="143">
        <f t="shared" si="3"/>
        <v>0</v>
      </c>
      <c r="J10" s="144">
        <f t="shared" si="4"/>
        <v>0</v>
      </c>
      <c r="K10" s="145"/>
      <c r="L10" s="138">
        <v>0</v>
      </c>
      <c r="M10" s="139">
        <v>1</v>
      </c>
      <c r="N10" s="138">
        <v>0</v>
      </c>
      <c r="O10" s="139">
        <v>0</v>
      </c>
      <c r="P10" s="143">
        <f t="shared" si="5"/>
        <v>0</v>
      </c>
      <c r="Q10" s="144">
        <f t="shared" si="6"/>
        <v>1</v>
      </c>
      <c r="R10" s="145"/>
      <c r="S10" s="143">
        <f t="shared" si="7"/>
        <v>0</v>
      </c>
      <c r="T10" s="144">
        <f t="shared" si="8"/>
        <v>1</v>
      </c>
      <c r="U10" s="143">
        <f t="shared" si="9"/>
        <v>0</v>
      </c>
      <c r="V10" s="144">
        <f t="shared" si="10"/>
        <v>0</v>
      </c>
      <c r="W10" s="143">
        <f t="shared" si="11"/>
        <v>0</v>
      </c>
      <c r="X10" s="144">
        <f t="shared" si="12"/>
        <v>1</v>
      </c>
      <c r="Y10" s="145"/>
    </row>
    <row r="11" spans="3:25" ht="15.75" customHeight="1">
      <c r="C11" s="120" t="s">
        <v>64</v>
      </c>
      <c r="E11" s="138">
        <v>0</v>
      </c>
      <c r="F11" s="139">
        <v>1</v>
      </c>
      <c r="G11" s="138">
        <v>0</v>
      </c>
      <c r="H11" s="139">
        <v>0</v>
      </c>
      <c r="I11" s="143">
        <f t="shared" si="3"/>
        <v>0</v>
      </c>
      <c r="J11" s="144">
        <f t="shared" si="4"/>
        <v>1</v>
      </c>
      <c r="K11" s="145"/>
      <c r="L11" s="138">
        <v>0</v>
      </c>
      <c r="M11" s="139">
        <v>0</v>
      </c>
      <c r="N11" s="138">
        <v>0</v>
      </c>
      <c r="O11" s="139">
        <v>0</v>
      </c>
      <c r="P11" s="143">
        <f t="shared" si="5"/>
        <v>0</v>
      </c>
      <c r="Q11" s="144">
        <f t="shared" si="6"/>
        <v>0</v>
      </c>
      <c r="R11" s="145"/>
      <c r="S11" s="143">
        <f t="shared" si="7"/>
        <v>0</v>
      </c>
      <c r="T11" s="144">
        <f t="shared" si="8"/>
        <v>1</v>
      </c>
      <c r="U11" s="143">
        <f t="shared" si="9"/>
        <v>0</v>
      </c>
      <c r="V11" s="144">
        <f t="shared" si="10"/>
        <v>0</v>
      </c>
      <c r="W11" s="143">
        <f t="shared" si="11"/>
        <v>0</v>
      </c>
      <c r="X11" s="144">
        <f t="shared" si="12"/>
        <v>1</v>
      </c>
      <c r="Y11" s="145"/>
    </row>
    <row r="12" spans="3:25" ht="15.75" customHeight="1">
      <c r="C12" s="120" t="s">
        <v>128</v>
      </c>
      <c r="E12" s="138">
        <v>1</v>
      </c>
      <c r="F12" s="139">
        <v>3</v>
      </c>
      <c r="G12" s="138">
        <v>1</v>
      </c>
      <c r="H12" s="139">
        <v>1</v>
      </c>
      <c r="I12" s="143">
        <f t="shared" si="3"/>
        <v>2</v>
      </c>
      <c r="J12" s="144">
        <f t="shared" si="4"/>
        <v>4</v>
      </c>
      <c r="K12" s="145"/>
      <c r="L12" s="146">
        <v>0</v>
      </c>
      <c r="M12" s="147">
        <v>0</v>
      </c>
      <c r="N12" s="138">
        <v>0</v>
      </c>
      <c r="O12" s="139">
        <v>1</v>
      </c>
      <c r="P12" s="143">
        <f t="shared" si="5"/>
        <v>0</v>
      </c>
      <c r="Q12" s="144">
        <f t="shared" si="6"/>
        <v>1</v>
      </c>
      <c r="R12" s="145"/>
      <c r="S12" s="143">
        <f t="shared" si="7"/>
        <v>1</v>
      </c>
      <c r="T12" s="144">
        <f t="shared" si="8"/>
        <v>3</v>
      </c>
      <c r="U12" s="143">
        <f t="shared" si="9"/>
        <v>1</v>
      </c>
      <c r="V12" s="144">
        <f t="shared" si="10"/>
        <v>2</v>
      </c>
      <c r="W12" s="143">
        <f t="shared" si="11"/>
        <v>2</v>
      </c>
      <c r="X12" s="144">
        <f t="shared" si="12"/>
        <v>5</v>
      </c>
      <c r="Y12" s="145"/>
    </row>
    <row r="13" spans="2:25" ht="15.75" customHeight="1" thickBot="1">
      <c r="B13" s="148"/>
      <c r="C13" s="148" t="s">
        <v>61</v>
      </c>
      <c r="D13" s="149"/>
      <c r="E13" s="150">
        <v>6</v>
      </c>
      <c r="F13" s="151">
        <v>16</v>
      </c>
      <c r="G13" s="150">
        <v>1</v>
      </c>
      <c r="H13" s="151">
        <v>2</v>
      </c>
      <c r="I13" s="152">
        <f t="shared" si="3"/>
        <v>7</v>
      </c>
      <c r="J13" s="153">
        <f t="shared" si="4"/>
        <v>18</v>
      </c>
      <c r="K13" s="149"/>
      <c r="L13" s="150">
        <v>1</v>
      </c>
      <c r="M13" s="151">
        <v>5</v>
      </c>
      <c r="N13" s="150">
        <v>2</v>
      </c>
      <c r="O13" s="151">
        <v>5</v>
      </c>
      <c r="P13" s="152">
        <f t="shared" si="5"/>
        <v>3</v>
      </c>
      <c r="Q13" s="153">
        <f t="shared" si="6"/>
        <v>10</v>
      </c>
      <c r="R13" s="149"/>
      <c r="S13" s="152">
        <f t="shared" si="7"/>
        <v>7</v>
      </c>
      <c r="T13" s="153">
        <f t="shared" si="8"/>
        <v>21</v>
      </c>
      <c r="U13" s="152">
        <f t="shared" si="9"/>
        <v>3</v>
      </c>
      <c r="V13" s="153">
        <f t="shared" si="10"/>
        <v>7</v>
      </c>
      <c r="W13" s="152">
        <f t="shared" si="11"/>
        <v>10</v>
      </c>
      <c r="X13" s="153">
        <f t="shared" si="12"/>
        <v>28</v>
      </c>
      <c r="Y13" s="145"/>
    </row>
    <row r="14" spans="2:25" ht="15.75" customHeight="1">
      <c r="B14" s="120" t="s">
        <v>129</v>
      </c>
      <c r="C14" s="120" t="s">
        <v>51</v>
      </c>
      <c r="E14" s="154">
        <v>0</v>
      </c>
      <c r="F14" s="155">
        <v>1</v>
      </c>
      <c r="G14" s="154">
        <v>0</v>
      </c>
      <c r="H14" s="155">
        <v>0</v>
      </c>
      <c r="I14" s="143">
        <f t="shared" si="3"/>
        <v>0</v>
      </c>
      <c r="J14" s="144">
        <f t="shared" si="4"/>
        <v>1</v>
      </c>
      <c r="K14" s="145"/>
      <c r="L14" s="154">
        <v>0</v>
      </c>
      <c r="M14" s="155">
        <v>0</v>
      </c>
      <c r="N14" s="154">
        <v>0</v>
      </c>
      <c r="O14" s="155">
        <v>0</v>
      </c>
      <c r="P14" s="143">
        <f t="shared" si="5"/>
        <v>0</v>
      </c>
      <c r="Q14" s="144">
        <f t="shared" si="6"/>
        <v>0</v>
      </c>
      <c r="R14" s="145"/>
      <c r="S14" s="143">
        <f t="shared" si="7"/>
        <v>0</v>
      </c>
      <c r="T14" s="144">
        <f t="shared" si="8"/>
        <v>1</v>
      </c>
      <c r="U14" s="143">
        <f t="shared" si="9"/>
        <v>0</v>
      </c>
      <c r="V14" s="144">
        <f t="shared" si="10"/>
        <v>0</v>
      </c>
      <c r="W14" s="143">
        <f t="shared" si="11"/>
        <v>0</v>
      </c>
      <c r="X14" s="144">
        <f t="shared" si="12"/>
        <v>1</v>
      </c>
      <c r="Y14" s="145"/>
    </row>
    <row r="15" spans="3:25" ht="15.75" customHeight="1">
      <c r="C15" s="120" t="s">
        <v>52</v>
      </c>
      <c r="E15" s="154">
        <v>1</v>
      </c>
      <c r="F15" s="155">
        <v>1</v>
      </c>
      <c r="G15" s="154">
        <v>0</v>
      </c>
      <c r="H15" s="155">
        <v>0</v>
      </c>
      <c r="I15" s="143">
        <f t="shared" si="3"/>
        <v>1</v>
      </c>
      <c r="J15" s="144">
        <f t="shared" si="4"/>
        <v>1</v>
      </c>
      <c r="K15" s="145"/>
      <c r="L15" s="154">
        <v>0</v>
      </c>
      <c r="M15" s="155">
        <v>0</v>
      </c>
      <c r="N15" s="154">
        <v>0</v>
      </c>
      <c r="O15" s="155">
        <v>1</v>
      </c>
      <c r="P15" s="143">
        <f t="shared" si="5"/>
        <v>0</v>
      </c>
      <c r="Q15" s="144">
        <f t="shared" si="6"/>
        <v>1</v>
      </c>
      <c r="R15" s="145"/>
      <c r="S15" s="143">
        <f t="shared" si="7"/>
        <v>1</v>
      </c>
      <c r="T15" s="144">
        <f t="shared" si="8"/>
        <v>1</v>
      </c>
      <c r="U15" s="143">
        <f t="shared" si="9"/>
        <v>0</v>
      </c>
      <c r="V15" s="144">
        <f t="shared" si="10"/>
        <v>1</v>
      </c>
      <c r="W15" s="143">
        <f t="shared" si="11"/>
        <v>1</v>
      </c>
      <c r="X15" s="144">
        <f t="shared" si="12"/>
        <v>2</v>
      </c>
      <c r="Y15" s="145"/>
    </row>
    <row r="16" spans="3:25" ht="15.75" customHeight="1">
      <c r="C16" s="120" t="s">
        <v>53</v>
      </c>
      <c r="E16" s="154">
        <v>34</v>
      </c>
      <c r="F16" s="155">
        <v>46</v>
      </c>
      <c r="G16" s="154">
        <v>3</v>
      </c>
      <c r="H16" s="155">
        <v>6</v>
      </c>
      <c r="I16" s="143">
        <f t="shared" si="3"/>
        <v>37</v>
      </c>
      <c r="J16" s="144">
        <f t="shared" si="4"/>
        <v>52</v>
      </c>
      <c r="K16" s="145"/>
      <c r="L16" s="154">
        <v>5</v>
      </c>
      <c r="M16" s="155">
        <v>2</v>
      </c>
      <c r="N16" s="154">
        <v>3</v>
      </c>
      <c r="O16" s="155">
        <v>6</v>
      </c>
      <c r="P16" s="143">
        <f t="shared" si="5"/>
        <v>8</v>
      </c>
      <c r="Q16" s="144">
        <f t="shared" si="6"/>
        <v>8</v>
      </c>
      <c r="R16" s="145"/>
      <c r="S16" s="143">
        <f t="shared" si="7"/>
        <v>39</v>
      </c>
      <c r="T16" s="144">
        <f t="shared" si="8"/>
        <v>48</v>
      </c>
      <c r="U16" s="143">
        <f t="shared" si="9"/>
        <v>6</v>
      </c>
      <c r="V16" s="144">
        <f t="shared" si="10"/>
        <v>12</v>
      </c>
      <c r="W16" s="143">
        <f t="shared" si="11"/>
        <v>45</v>
      </c>
      <c r="X16" s="144">
        <f t="shared" si="12"/>
        <v>60</v>
      </c>
      <c r="Y16" s="145"/>
    </row>
    <row r="17" spans="3:25" ht="15.75" customHeight="1">
      <c r="C17" s="120" t="s">
        <v>54</v>
      </c>
      <c r="E17" s="154">
        <v>30</v>
      </c>
      <c r="F17" s="155">
        <v>45</v>
      </c>
      <c r="G17" s="154">
        <v>2</v>
      </c>
      <c r="H17" s="155">
        <v>3</v>
      </c>
      <c r="I17" s="143">
        <f t="shared" si="3"/>
        <v>32</v>
      </c>
      <c r="J17" s="144">
        <f t="shared" si="4"/>
        <v>48</v>
      </c>
      <c r="K17" s="145"/>
      <c r="L17" s="154">
        <v>6</v>
      </c>
      <c r="M17" s="155">
        <v>10</v>
      </c>
      <c r="N17" s="154">
        <v>1</v>
      </c>
      <c r="O17" s="155">
        <v>7</v>
      </c>
      <c r="P17" s="143">
        <f t="shared" si="5"/>
        <v>7</v>
      </c>
      <c r="Q17" s="144">
        <f t="shared" si="6"/>
        <v>17</v>
      </c>
      <c r="R17" s="145"/>
      <c r="S17" s="143">
        <f t="shared" si="7"/>
        <v>36</v>
      </c>
      <c r="T17" s="144">
        <f t="shared" si="8"/>
        <v>55</v>
      </c>
      <c r="U17" s="143">
        <f t="shared" si="9"/>
        <v>3</v>
      </c>
      <c r="V17" s="144">
        <f t="shared" si="10"/>
        <v>10</v>
      </c>
      <c r="W17" s="143">
        <f t="shared" si="11"/>
        <v>39</v>
      </c>
      <c r="X17" s="144">
        <f t="shared" si="12"/>
        <v>65</v>
      </c>
      <c r="Y17" s="145"/>
    </row>
    <row r="18" spans="3:25" ht="15.75" customHeight="1">
      <c r="C18" s="120" t="s">
        <v>55</v>
      </c>
      <c r="E18" s="154">
        <v>14</v>
      </c>
      <c r="F18" s="155">
        <v>24</v>
      </c>
      <c r="G18" s="154">
        <v>3</v>
      </c>
      <c r="H18" s="155">
        <v>2</v>
      </c>
      <c r="I18" s="143">
        <f t="shared" si="3"/>
        <v>17</v>
      </c>
      <c r="J18" s="144">
        <f t="shared" si="4"/>
        <v>26</v>
      </c>
      <c r="K18" s="145"/>
      <c r="L18" s="154">
        <v>2</v>
      </c>
      <c r="M18" s="155">
        <v>4</v>
      </c>
      <c r="N18" s="154">
        <v>1</v>
      </c>
      <c r="O18" s="155">
        <v>2</v>
      </c>
      <c r="P18" s="143">
        <f t="shared" si="5"/>
        <v>3</v>
      </c>
      <c r="Q18" s="144">
        <f t="shared" si="6"/>
        <v>6</v>
      </c>
      <c r="R18" s="145"/>
      <c r="S18" s="143">
        <f t="shared" si="7"/>
        <v>16</v>
      </c>
      <c r="T18" s="144">
        <f t="shared" si="8"/>
        <v>28</v>
      </c>
      <c r="U18" s="143">
        <f t="shared" si="9"/>
        <v>4</v>
      </c>
      <c r="V18" s="144">
        <f t="shared" si="10"/>
        <v>4</v>
      </c>
      <c r="W18" s="143">
        <f t="shared" si="11"/>
        <v>20</v>
      </c>
      <c r="X18" s="144">
        <f t="shared" si="12"/>
        <v>32</v>
      </c>
      <c r="Y18" s="145"/>
    </row>
    <row r="19" spans="3:25" ht="15.75" customHeight="1">
      <c r="C19" s="120" t="s">
        <v>56</v>
      </c>
      <c r="E19" s="154">
        <v>16</v>
      </c>
      <c r="F19" s="155">
        <v>15</v>
      </c>
      <c r="G19" s="154">
        <v>2</v>
      </c>
      <c r="H19" s="155">
        <v>2</v>
      </c>
      <c r="I19" s="143">
        <f t="shared" si="3"/>
        <v>18</v>
      </c>
      <c r="J19" s="144">
        <f t="shared" si="4"/>
        <v>17</v>
      </c>
      <c r="K19" s="145"/>
      <c r="L19" s="154">
        <v>0</v>
      </c>
      <c r="M19" s="155">
        <v>2</v>
      </c>
      <c r="N19" s="154">
        <v>0</v>
      </c>
      <c r="O19" s="155">
        <v>0</v>
      </c>
      <c r="P19" s="143">
        <f t="shared" si="5"/>
        <v>0</v>
      </c>
      <c r="Q19" s="144">
        <f t="shared" si="6"/>
        <v>2</v>
      </c>
      <c r="R19" s="145"/>
      <c r="S19" s="143">
        <f t="shared" si="7"/>
        <v>16</v>
      </c>
      <c r="T19" s="144">
        <f t="shared" si="8"/>
        <v>17</v>
      </c>
      <c r="U19" s="143">
        <f t="shared" si="9"/>
        <v>2</v>
      </c>
      <c r="V19" s="144">
        <f t="shared" si="10"/>
        <v>2</v>
      </c>
      <c r="W19" s="143">
        <f t="shared" si="11"/>
        <v>18</v>
      </c>
      <c r="X19" s="144">
        <f t="shared" si="12"/>
        <v>19</v>
      </c>
      <c r="Y19" s="145"/>
    </row>
    <row r="20" spans="2:25" ht="15.75" customHeight="1" thickBot="1">
      <c r="B20" s="148"/>
      <c r="C20" s="148" t="s">
        <v>61</v>
      </c>
      <c r="D20" s="149"/>
      <c r="E20" s="150">
        <v>0</v>
      </c>
      <c r="F20" s="151">
        <v>0</v>
      </c>
      <c r="G20" s="150">
        <v>0</v>
      </c>
      <c r="H20" s="151">
        <v>0</v>
      </c>
      <c r="I20" s="152">
        <f t="shared" si="3"/>
        <v>0</v>
      </c>
      <c r="J20" s="153">
        <f t="shared" si="4"/>
        <v>0</v>
      </c>
      <c r="K20" s="149"/>
      <c r="L20" s="150">
        <v>0</v>
      </c>
      <c r="M20" s="151">
        <v>0</v>
      </c>
      <c r="N20" s="150">
        <v>0</v>
      </c>
      <c r="O20" s="151">
        <v>0</v>
      </c>
      <c r="P20" s="152">
        <f t="shared" si="5"/>
        <v>0</v>
      </c>
      <c r="Q20" s="153">
        <f t="shared" si="6"/>
        <v>0</v>
      </c>
      <c r="R20" s="149"/>
      <c r="S20" s="152">
        <f t="shared" si="7"/>
        <v>0</v>
      </c>
      <c r="T20" s="153">
        <f t="shared" si="8"/>
        <v>0</v>
      </c>
      <c r="U20" s="152">
        <f t="shared" si="9"/>
        <v>0</v>
      </c>
      <c r="V20" s="153">
        <f t="shared" si="10"/>
        <v>0</v>
      </c>
      <c r="W20" s="152">
        <f t="shared" si="11"/>
        <v>0</v>
      </c>
      <c r="X20" s="153">
        <f t="shared" si="12"/>
        <v>0</v>
      </c>
      <c r="Y20" s="145"/>
    </row>
    <row r="21" spans="2:25" ht="15.75" customHeight="1">
      <c r="B21" s="120" t="s">
        <v>130</v>
      </c>
      <c r="C21" s="120" t="s">
        <v>59</v>
      </c>
      <c r="E21" s="154">
        <v>85</v>
      </c>
      <c r="F21" s="155">
        <v>115</v>
      </c>
      <c r="G21" s="154">
        <v>9</v>
      </c>
      <c r="H21" s="155">
        <v>9</v>
      </c>
      <c r="I21" s="143">
        <f t="shared" si="3"/>
        <v>94</v>
      </c>
      <c r="J21" s="144">
        <f t="shared" si="4"/>
        <v>124</v>
      </c>
      <c r="K21" s="145"/>
      <c r="L21" s="154">
        <v>5</v>
      </c>
      <c r="M21" s="155">
        <v>5</v>
      </c>
      <c r="N21" s="154">
        <v>1</v>
      </c>
      <c r="O21" s="155">
        <v>7</v>
      </c>
      <c r="P21" s="143">
        <f t="shared" si="5"/>
        <v>6</v>
      </c>
      <c r="Q21" s="144">
        <f t="shared" si="6"/>
        <v>12</v>
      </c>
      <c r="R21" s="145"/>
      <c r="S21" s="143">
        <f t="shared" si="7"/>
        <v>90</v>
      </c>
      <c r="T21" s="144">
        <f t="shared" si="8"/>
        <v>120</v>
      </c>
      <c r="U21" s="143">
        <f t="shared" si="9"/>
        <v>10</v>
      </c>
      <c r="V21" s="144">
        <f t="shared" si="10"/>
        <v>16</v>
      </c>
      <c r="W21" s="143">
        <f t="shared" si="11"/>
        <v>100</v>
      </c>
      <c r="X21" s="144">
        <f t="shared" si="12"/>
        <v>136</v>
      </c>
      <c r="Y21" s="145"/>
    </row>
    <row r="22" spans="3:25" ht="15.75" customHeight="1">
      <c r="C22" s="120" t="s">
        <v>60</v>
      </c>
      <c r="E22" s="154">
        <v>5</v>
      </c>
      <c r="F22" s="155">
        <v>7</v>
      </c>
      <c r="G22" s="154">
        <v>1</v>
      </c>
      <c r="H22" s="155">
        <v>2</v>
      </c>
      <c r="I22" s="143">
        <f t="shared" si="3"/>
        <v>6</v>
      </c>
      <c r="J22" s="144">
        <f t="shared" si="4"/>
        <v>9</v>
      </c>
      <c r="K22" s="145"/>
      <c r="L22" s="154">
        <v>5</v>
      </c>
      <c r="M22" s="155">
        <v>5</v>
      </c>
      <c r="N22" s="154">
        <v>1</v>
      </c>
      <c r="O22" s="155">
        <v>3</v>
      </c>
      <c r="P22" s="143">
        <f t="shared" si="5"/>
        <v>6</v>
      </c>
      <c r="Q22" s="144">
        <f t="shared" si="6"/>
        <v>8</v>
      </c>
      <c r="R22" s="145"/>
      <c r="S22" s="143">
        <f t="shared" si="7"/>
        <v>10</v>
      </c>
      <c r="T22" s="144">
        <f t="shared" si="8"/>
        <v>12</v>
      </c>
      <c r="U22" s="143">
        <f t="shared" si="9"/>
        <v>2</v>
      </c>
      <c r="V22" s="144">
        <f t="shared" si="10"/>
        <v>5</v>
      </c>
      <c r="W22" s="143">
        <f t="shared" si="11"/>
        <v>12</v>
      </c>
      <c r="X22" s="144">
        <f t="shared" si="12"/>
        <v>17</v>
      </c>
      <c r="Y22" s="145"/>
    </row>
    <row r="23" spans="1:25" ht="15.75" customHeight="1" thickBot="1">
      <c r="A23" s="156"/>
      <c r="B23" s="156"/>
      <c r="C23" s="156" t="s">
        <v>61</v>
      </c>
      <c r="D23" s="157"/>
      <c r="E23" s="158">
        <v>5</v>
      </c>
      <c r="F23" s="159">
        <v>10</v>
      </c>
      <c r="G23" s="146">
        <v>0</v>
      </c>
      <c r="H23" s="147">
        <v>2</v>
      </c>
      <c r="I23" s="143">
        <f t="shared" si="3"/>
        <v>5</v>
      </c>
      <c r="J23" s="144">
        <f t="shared" si="4"/>
        <v>12</v>
      </c>
      <c r="K23" s="145"/>
      <c r="L23" s="146">
        <v>3</v>
      </c>
      <c r="M23" s="147">
        <v>8</v>
      </c>
      <c r="N23" s="146">
        <v>3</v>
      </c>
      <c r="O23" s="147">
        <v>6</v>
      </c>
      <c r="P23" s="143">
        <f t="shared" si="5"/>
        <v>6</v>
      </c>
      <c r="Q23" s="144">
        <f t="shared" si="6"/>
        <v>14</v>
      </c>
      <c r="R23" s="145"/>
      <c r="S23" s="143">
        <f t="shared" si="7"/>
        <v>8</v>
      </c>
      <c r="T23" s="144">
        <f t="shared" si="8"/>
        <v>18</v>
      </c>
      <c r="U23" s="143">
        <f t="shared" si="9"/>
        <v>3</v>
      </c>
      <c r="V23" s="144">
        <f t="shared" si="10"/>
        <v>8</v>
      </c>
      <c r="W23" s="143">
        <f t="shared" si="11"/>
        <v>11</v>
      </c>
      <c r="X23" s="144">
        <f t="shared" si="12"/>
        <v>26</v>
      </c>
      <c r="Y23" s="145"/>
    </row>
    <row r="24" spans="1:25" s="131" customFormat="1" ht="18" customHeight="1" thickBot="1" thickTop="1">
      <c r="A24" s="132" t="s">
        <v>131</v>
      </c>
      <c r="B24" s="133" t="s">
        <v>118</v>
      </c>
      <c r="C24" s="134"/>
      <c r="D24" s="135"/>
      <c r="E24" s="136">
        <f aca="true" t="shared" si="13" ref="E24:J24">SUM(E25:E30)</f>
        <v>54</v>
      </c>
      <c r="F24" s="160">
        <f t="shared" si="13"/>
        <v>51</v>
      </c>
      <c r="G24" s="136">
        <f t="shared" si="13"/>
        <v>2</v>
      </c>
      <c r="H24" s="160">
        <f t="shared" si="13"/>
        <v>8</v>
      </c>
      <c r="I24" s="136">
        <f t="shared" si="13"/>
        <v>56</v>
      </c>
      <c r="J24" s="137">
        <f t="shared" si="13"/>
        <v>59</v>
      </c>
      <c r="K24" s="136"/>
      <c r="L24" s="136">
        <f aca="true" t="shared" si="14" ref="L24:Q24">SUM(L25:L30)</f>
        <v>5</v>
      </c>
      <c r="M24" s="160">
        <f t="shared" si="14"/>
        <v>13</v>
      </c>
      <c r="N24" s="136">
        <f t="shared" si="14"/>
        <v>2</v>
      </c>
      <c r="O24" s="160">
        <f t="shared" si="14"/>
        <v>7</v>
      </c>
      <c r="P24" s="136">
        <f t="shared" si="14"/>
        <v>7</v>
      </c>
      <c r="Q24" s="137">
        <f t="shared" si="14"/>
        <v>20</v>
      </c>
      <c r="R24" s="136"/>
      <c r="S24" s="136">
        <f aca="true" t="shared" si="15" ref="S24:X24">SUM(S25:S30)</f>
        <v>59</v>
      </c>
      <c r="T24" s="137">
        <f t="shared" si="15"/>
        <v>64</v>
      </c>
      <c r="U24" s="136">
        <f t="shared" si="15"/>
        <v>4</v>
      </c>
      <c r="V24" s="137">
        <f t="shared" si="15"/>
        <v>15</v>
      </c>
      <c r="W24" s="136">
        <f t="shared" si="15"/>
        <v>63</v>
      </c>
      <c r="X24" s="137">
        <f t="shared" si="15"/>
        <v>79</v>
      </c>
      <c r="Y24" s="161"/>
    </row>
    <row r="25" spans="2:25" ht="15.75" customHeight="1">
      <c r="B25" s="120" t="s">
        <v>126</v>
      </c>
      <c r="C25" s="120" t="s">
        <v>57</v>
      </c>
      <c r="E25" s="138">
        <v>28</v>
      </c>
      <c r="F25" s="139">
        <v>19</v>
      </c>
      <c r="G25" s="138">
        <v>1</v>
      </c>
      <c r="H25" s="139">
        <v>4</v>
      </c>
      <c r="I25" s="143">
        <f aca="true" t="shared" si="16" ref="I25:I40">E25+G25</f>
        <v>29</v>
      </c>
      <c r="J25" s="144">
        <f aca="true" t="shared" si="17" ref="J25:J40">F25+H25</f>
        <v>23</v>
      </c>
      <c r="K25" s="145"/>
      <c r="L25" s="146">
        <v>2</v>
      </c>
      <c r="M25" s="147">
        <v>5</v>
      </c>
      <c r="N25" s="138">
        <v>2</v>
      </c>
      <c r="O25" s="139">
        <v>3</v>
      </c>
      <c r="P25" s="143">
        <f aca="true" t="shared" si="18" ref="P25:P40">L25+N25</f>
        <v>4</v>
      </c>
      <c r="Q25" s="144">
        <f aca="true" t="shared" si="19" ref="Q25:Q40">M25+O25</f>
        <v>8</v>
      </c>
      <c r="R25" s="145"/>
      <c r="S25" s="143">
        <f aca="true" t="shared" si="20" ref="S25:S40">E25+L25</f>
        <v>30</v>
      </c>
      <c r="T25" s="144">
        <f aca="true" t="shared" si="21" ref="T25:T40">F25+M25</f>
        <v>24</v>
      </c>
      <c r="U25" s="143">
        <f aca="true" t="shared" si="22" ref="U25:U40">G25+N25</f>
        <v>3</v>
      </c>
      <c r="V25" s="144">
        <f aca="true" t="shared" si="23" ref="V25:V40">H25+O25</f>
        <v>7</v>
      </c>
      <c r="W25" s="143">
        <f aca="true" t="shared" si="24" ref="W25:W40">S25+U25</f>
        <v>33</v>
      </c>
      <c r="X25" s="144">
        <f aca="true" t="shared" si="25" ref="X25:X40">T25+V25</f>
        <v>31</v>
      </c>
      <c r="Y25" s="145"/>
    </row>
    <row r="26" spans="3:25" ht="15.75" customHeight="1">
      <c r="C26" s="120" t="s">
        <v>127</v>
      </c>
      <c r="E26" s="138">
        <v>17</v>
      </c>
      <c r="F26" s="139">
        <v>21</v>
      </c>
      <c r="G26" s="138">
        <v>0</v>
      </c>
      <c r="H26" s="139">
        <v>1</v>
      </c>
      <c r="I26" s="143">
        <f t="shared" si="16"/>
        <v>17</v>
      </c>
      <c r="J26" s="144">
        <f t="shared" si="17"/>
        <v>22</v>
      </c>
      <c r="K26" s="145"/>
      <c r="L26" s="146">
        <v>0</v>
      </c>
      <c r="M26" s="147">
        <v>2</v>
      </c>
      <c r="N26" s="138">
        <v>0</v>
      </c>
      <c r="O26" s="139">
        <v>0</v>
      </c>
      <c r="P26" s="143">
        <f t="shared" si="18"/>
        <v>0</v>
      </c>
      <c r="Q26" s="144">
        <f t="shared" si="19"/>
        <v>2</v>
      </c>
      <c r="R26" s="145"/>
      <c r="S26" s="143">
        <f t="shared" si="20"/>
        <v>17</v>
      </c>
      <c r="T26" s="144">
        <f t="shared" si="21"/>
        <v>23</v>
      </c>
      <c r="U26" s="143">
        <f t="shared" si="22"/>
        <v>0</v>
      </c>
      <c r="V26" s="144">
        <f t="shared" si="23"/>
        <v>1</v>
      </c>
      <c r="W26" s="143">
        <f t="shared" si="24"/>
        <v>17</v>
      </c>
      <c r="X26" s="144">
        <f t="shared" si="25"/>
        <v>24</v>
      </c>
      <c r="Y26" s="145"/>
    </row>
    <row r="27" spans="3:25" ht="15.75" customHeight="1">
      <c r="C27" s="120" t="s">
        <v>63</v>
      </c>
      <c r="E27" s="138">
        <v>0</v>
      </c>
      <c r="F27" s="139">
        <v>0</v>
      </c>
      <c r="G27" s="138">
        <v>1</v>
      </c>
      <c r="H27" s="139">
        <v>0</v>
      </c>
      <c r="I27" s="143">
        <f t="shared" si="16"/>
        <v>1</v>
      </c>
      <c r="J27" s="144">
        <f t="shared" si="17"/>
        <v>0</v>
      </c>
      <c r="K27" s="145"/>
      <c r="L27" s="146">
        <v>0</v>
      </c>
      <c r="M27" s="147">
        <v>0</v>
      </c>
      <c r="N27" s="138">
        <v>0</v>
      </c>
      <c r="O27" s="139">
        <v>0</v>
      </c>
      <c r="P27" s="143">
        <f t="shared" si="18"/>
        <v>0</v>
      </c>
      <c r="Q27" s="144">
        <f t="shared" si="19"/>
        <v>0</v>
      </c>
      <c r="R27" s="145"/>
      <c r="S27" s="143">
        <f t="shared" si="20"/>
        <v>0</v>
      </c>
      <c r="T27" s="144">
        <f t="shared" si="21"/>
        <v>0</v>
      </c>
      <c r="U27" s="143">
        <f t="shared" si="22"/>
        <v>1</v>
      </c>
      <c r="V27" s="144">
        <f t="shared" si="23"/>
        <v>0</v>
      </c>
      <c r="W27" s="143">
        <f t="shared" si="24"/>
        <v>1</v>
      </c>
      <c r="X27" s="144">
        <f t="shared" si="25"/>
        <v>0</v>
      </c>
      <c r="Y27" s="145"/>
    </row>
    <row r="28" spans="3:25" ht="15.75" customHeight="1">
      <c r="C28" s="120" t="s">
        <v>64</v>
      </c>
      <c r="E28" s="138">
        <v>0</v>
      </c>
      <c r="F28" s="139">
        <v>0</v>
      </c>
      <c r="G28" s="138">
        <v>0</v>
      </c>
      <c r="H28" s="139">
        <v>0</v>
      </c>
      <c r="I28" s="143">
        <f t="shared" si="16"/>
        <v>0</v>
      </c>
      <c r="J28" s="144">
        <f t="shared" si="17"/>
        <v>0</v>
      </c>
      <c r="K28" s="145"/>
      <c r="L28" s="146">
        <v>0</v>
      </c>
      <c r="M28" s="147">
        <v>0</v>
      </c>
      <c r="N28" s="138">
        <v>0</v>
      </c>
      <c r="O28" s="139">
        <v>0</v>
      </c>
      <c r="P28" s="143">
        <f t="shared" si="18"/>
        <v>0</v>
      </c>
      <c r="Q28" s="144">
        <f t="shared" si="19"/>
        <v>0</v>
      </c>
      <c r="R28" s="145"/>
      <c r="S28" s="143">
        <f t="shared" si="20"/>
        <v>0</v>
      </c>
      <c r="T28" s="144">
        <f t="shared" si="21"/>
        <v>0</v>
      </c>
      <c r="U28" s="143">
        <f t="shared" si="22"/>
        <v>0</v>
      </c>
      <c r="V28" s="144">
        <f t="shared" si="23"/>
        <v>0</v>
      </c>
      <c r="W28" s="143">
        <f t="shared" si="24"/>
        <v>0</v>
      </c>
      <c r="X28" s="144">
        <f t="shared" si="25"/>
        <v>0</v>
      </c>
      <c r="Y28" s="145"/>
    </row>
    <row r="29" spans="3:25" ht="15.75" customHeight="1">
      <c r="C29" s="120" t="s">
        <v>128</v>
      </c>
      <c r="E29" s="138">
        <v>3</v>
      </c>
      <c r="F29" s="139">
        <v>1</v>
      </c>
      <c r="G29" s="138">
        <v>0</v>
      </c>
      <c r="H29" s="139">
        <v>1</v>
      </c>
      <c r="I29" s="143">
        <f t="shared" si="16"/>
        <v>3</v>
      </c>
      <c r="J29" s="144">
        <f t="shared" si="17"/>
        <v>2</v>
      </c>
      <c r="K29" s="145"/>
      <c r="L29" s="146">
        <v>0</v>
      </c>
      <c r="M29" s="147">
        <v>0</v>
      </c>
      <c r="N29" s="138">
        <v>0</v>
      </c>
      <c r="O29" s="139">
        <v>0</v>
      </c>
      <c r="P29" s="143">
        <f t="shared" si="18"/>
        <v>0</v>
      </c>
      <c r="Q29" s="144">
        <f t="shared" si="19"/>
        <v>0</v>
      </c>
      <c r="R29" s="145"/>
      <c r="S29" s="143">
        <f t="shared" si="20"/>
        <v>3</v>
      </c>
      <c r="T29" s="144">
        <f t="shared" si="21"/>
        <v>1</v>
      </c>
      <c r="U29" s="143">
        <f t="shared" si="22"/>
        <v>0</v>
      </c>
      <c r="V29" s="144">
        <f t="shared" si="23"/>
        <v>1</v>
      </c>
      <c r="W29" s="143">
        <f t="shared" si="24"/>
        <v>3</v>
      </c>
      <c r="X29" s="144">
        <f t="shared" si="25"/>
        <v>2</v>
      </c>
      <c r="Y29" s="145"/>
    </row>
    <row r="30" spans="2:25" ht="15.75" customHeight="1" thickBot="1">
      <c r="B30" s="148"/>
      <c r="C30" s="148" t="s">
        <v>61</v>
      </c>
      <c r="D30" s="149"/>
      <c r="E30" s="150">
        <v>6</v>
      </c>
      <c r="F30" s="151">
        <v>10</v>
      </c>
      <c r="G30" s="150">
        <v>0</v>
      </c>
      <c r="H30" s="151">
        <v>2</v>
      </c>
      <c r="I30" s="152">
        <f t="shared" si="16"/>
        <v>6</v>
      </c>
      <c r="J30" s="153">
        <f t="shared" si="17"/>
        <v>12</v>
      </c>
      <c r="K30" s="149"/>
      <c r="L30" s="150">
        <v>3</v>
      </c>
      <c r="M30" s="151">
        <v>6</v>
      </c>
      <c r="N30" s="150">
        <v>0</v>
      </c>
      <c r="O30" s="151">
        <v>4</v>
      </c>
      <c r="P30" s="152">
        <f t="shared" si="18"/>
        <v>3</v>
      </c>
      <c r="Q30" s="153">
        <f t="shared" si="19"/>
        <v>10</v>
      </c>
      <c r="R30" s="149"/>
      <c r="S30" s="152">
        <f t="shared" si="20"/>
        <v>9</v>
      </c>
      <c r="T30" s="153">
        <f t="shared" si="21"/>
        <v>16</v>
      </c>
      <c r="U30" s="152">
        <f t="shared" si="22"/>
        <v>0</v>
      </c>
      <c r="V30" s="153">
        <f t="shared" si="23"/>
        <v>6</v>
      </c>
      <c r="W30" s="152">
        <f t="shared" si="24"/>
        <v>9</v>
      </c>
      <c r="X30" s="153">
        <f t="shared" si="25"/>
        <v>22</v>
      </c>
      <c r="Y30" s="145"/>
    </row>
    <row r="31" spans="2:25" ht="15.75" customHeight="1">
      <c r="B31" s="120" t="s">
        <v>129</v>
      </c>
      <c r="C31" s="120" t="s">
        <v>51</v>
      </c>
      <c r="E31" s="154">
        <v>0</v>
      </c>
      <c r="F31" s="155">
        <v>0</v>
      </c>
      <c r="G31" s="154">
        <v>0</v>
      </c>
      <c r="H31" s="155">
        <v>0</v>
      </c>
      <c r="I31" s="143">
        <f t="shared" si="16"/>
        <v>0</v>
      </c>
      <c r="J31" s="144">
        <f t="shared" si="17"/>
        <v>0</v>
      </c>
      <c r="K31" s="145"/>
      <c r="L31" s="154">
        <v>0</v>
      </c>
      <c r="M31" s="155">
        <v>0</v>
      </c>
      <c r="N31" s="154">
        <v>0</v>
      </c>
      <c r="O31" s="155">
        <v>0</v>
      </c>
      <c r="P31" s="143">
        <f t="shared" si="18"/>
        <v>0</v>
      </c>
      <c r="Q31" s="144">
        <f t="shared" si="19"/>
        <v>0</v>
      </c>
      <c r="R31" s="145"/>
      <c r="S31" s="143">
        <f t="shared" si="20"/>
        <v>0</v>
      </c>
      <c r="T31" s="144">
        <f t="shared" si="21"/>
        <v>0</v>
      </c>
      <c r="U31" s="143">
        <f t="shared" si="22"/>
        <v>0</v>
      </c>
      <c r="V31" s="144">
        <f t="shared" si="23"/>
        <v>0</v>
      </c>
      <c r="W31" s="143">
        <f t="shared" si="24"/>
        <v>0</v>
      </c>
      <c r="X31" s="144">
        <f t="shared" si="25"/>
        <v>0</v>
      </c>
      <c r="Y31" s="145"/>
    </row>
    <row r="32" spans="3:25" ht="15.75" customHeight="1">
      <c r="C32" s="120" t="s">
        <v>52</v>
      </c>
      <c r="E32" s="154">
        <v>0</v>
      </c>
      <c r="F32" s="155">
        <v>0</v>
      </c>
      <c r="G32" s="154">
        <v>0</v>
      </c>
      <c r="H32" s="155">
        <v>0</v>
      </c>
      <c r="I32" s="143">
        <f t="shared" si="16"/>
        <v>0</v>
      </c>
      <c r="J32" s="144">
        <f t="shared" si="17"/>
        <v>0</v>
      </c>
      <c r="K32" s="145"/>
      <c r="L32" s="154">
        <v>0</v>
      </c>
      <c r="M32" s="155">
        <v>0</v>
      </c>
      <c r="N32" s="154">
        <v>0</v>
      </c>
      <c r="O32" s="155">
        <v>0</v>
      </c>
      <c r="P32" s="143">
        <f t="shared" si="18"/>
        <v>0</v>
      </c>
      <c r="Q32" s="144">
        <f t="shared" si="19"/>
        <v>0</v>
      </c>
      <c r="R32" s="145"/>
      <c r="S32" s="143">
        <f t="shared" si="20"/>
        <v>0</v>
      </c>
      <c r="T32" s="144">
        <f t="shared" si="21"/>
        <v>0</v>
      </c>
      <c r="U32" s="143">
        <f t="shared" si="22"/>
        <v>0</v>
      </c>
      <c r="V32" s="144">
        <f t="shared" si="23"/>
        <v>0</v>
      </c>
      <c r="W32" s="143">
        <f t="shared" si="24"/>
        <v>0</v>
      </c>
      <c r="X32" s="144">
        <f t="shared" si="25"/>
        <v>0</v>
      </c>
      <c r="Y32" s="145"/>
    </row>
    <row r="33" spans="3:25" ht="15.75" customHeight="1">
      <c r="C33" s="120" t="s">
        <v>53</v>
      </c>
      <c r="E33" s="138">
        <v>2</v>
      </c>
      <c r="F33" s="139">
        <v>10</v>
      </c>
      <c r="G33" s="138">
        <v>0</v>
      </c>
      <c r="H33" s="139">
        <v>3</v>
      </c>
      <c r="I33" s="143">
        <f t="shared" si="16"/>
        <v>2</v>
      </c>
      <c r="J33" s="144">
        <f t="shared" si="17"/>
        <v>13</v>
      </c>
      <c r="K33" s="145"/>
      <c r="L33" s="146">
        <v>0</v>
      </c>
      <c r="M33" s="147">
        <v>0</v>
      </c>
      <c r="N33" s="138">
        <v>1</v>
      </c>
      <c r="O33" s="139">
        <v>0</v>
      </c>
      <c r="P33" s="143">
        <f t="shared" si="18"/>
        <v>1</v>
      </c>
      <c r="Q33" s="144">
        <f t="shared" si="19"/>
        <v>0</v>
      </c>
      <c r="R33" s="145"/>
      <c r="S33" s="143">
        <f t="shared" si="20"/>
        <v>2</v>
      </c>
      <c r="T33" s="144">
        <f t="shared" si="21"/>
        <v>10</v>
      </c>
      <c r="U33" s="143">
        <f t="shared" si="22"/>
        <v>1</v>
      </c>
      <c r="V33" s="144">
        <f t="shared" si="23"/>
        <v>3</v>
      </c>
      <c r="W33" s="143">
        <f t="shared" si="24"/>
        <v>3</v>
      </c>
      <c r="X33" s="144">
        <f t="shared" si="25"/>
        <v>13</v>
      </c>
      <c r="Y33" s="145"/>
    </row>
    <row r="34" spans="3:25" ht="15.75" customHeight="1">
      <c r="C34" s="120" t="s">
        <v>54</v>
      </c>
      <c r="E34" s="138">
        <v>13</v>
      </c>
      <c r="F34" s="139">
        <v>15</v>
      </c>
      <c r="G34" s="138">
        <v>1</v>
      </c>
      <c r="H34" s="139">
        <v>3</v>
      </c>
      <c r="I34" s="143">
        <f t="shared" si="16"/>
        <v>14</v>
      </c>
      <c r="J34" s="144">
        <f t="shared" si="17"/>
        <v>18</v>
      </c>
      <c r="K34" s="145"/>
      <c r="L34" s="146">
        <v>2</v>
      </c>
      <c r="M34" s="147">
        <v>7</v>
      </c>
      <c r="N34" s="138">
        <v>1</v>
      </c>
      <c r="O34" s="139">
        <v>6</v>
      </c>
      <c r="P34" s="143">
        <f t="shared" si="18"/>
        <v>3</v>
      </c>
      <c r="Q34" s="144">
        <f t="shared" si="19"/>
        <v>13</v>
      </c>
      <c r="R34" s="145"/>
      <c r="S34" s="143">
        <f t="shared" si="20"/>
        <v>15</v>
      </c>
      <c r="T34" s="144">
        <f t="shared" si="21"/>
        <v>22</v>
      </c>
      <c r="U34" s="143">
        <f t="shared" si="22"/>
        <v>2</v>
      </c>
      <c r="V34" s="144">
        <f t="shared" si="23"/>
        <v>9</v>
      </c>
      <c r="W34" s="143">
        <f t="shared" si="24"/>
        <v>17</v>
      </c>
      <c r="X34" s="144">
        <f t="shared" si="25"/>
        <v>31</v>
      </c>
      <c r="Y34" s="145"/>
    </row>
    <row r="35" spans="3:25" ht="15.75" customHeight="1">
      <c r="C35" s="120" t="s">
        <v>55</v>
      </c>
      <c r="E35" s="138">
        <v>19</v>
      </c>
      <c r="F35" s="139">
        <v>13</v>
      </c>
      <c r="G35" s="138">
        <v>1</v>
      </c>
      <c r="H35" s="139">
        <v>2</v>
      </c>
      <c r="I35" s="143">
        <f t="shared" si="16"/>
        <v>20</v>
      </c>
      <c r="J35" s="144">
        <f t="shared" si="17"/>
        <v>15</v>
      </c>
      <c r="K35" s="145"/>
      <c r="L35" s="146">
        <v>2</v>
      </c>
      <c r="M35" s="147">
        <v>3</v>
      </c>
      <c r="N35" s="138">
        <v>0</v>
      </c>
      <c r="O35" s="139">
        <v>0</v>
      </c>
      <c r="P35" s="143">
        <f t="shared" si="18"/>
        <v>2</v>
      </c>
      <c r="Q35" s="144">
        <f t="shared" si="19"/>
        <v>3</v>
      </c>
      <c r="R35" s="145"/>
      <c r="S35" s="143">
        <f t="shared" si="20"/>
        <v>21</v>
      </c>
      <c r="T35" s="144">
        <f t="shared" si="21"/>
        <v>16</v>
      </c>
      <c r="U35" s="143">
        <f t="shared" si="22"/>
        <v>1</v>
      </c>
      <c r="V35" s="144">
        <f t="shared" si="23"/>
        <v>2</v>
      </c>
      <c r="W35" s="143">
        <f t="shared" si="24"/>
        <v>22</v>
      </c>
      <c r="X35" s="144">
        <f t="shared" si="25"/>
        <v>18</v>
      </c>
      <c r="Y35" s="145"/>
    </row>
    <row r="36" spans="3:25" ht="15.75" customHeight="1">
      <c r="C36" s="120" t="s">
        <v>56</v>
      </c>
      <c r="E36" s="138">
        <v>20</v>
      </c>
      <c r="F36" s="139">
        <v>13</v>
      </c>
      <c r="G36" s="138">
        <v>0</v>
      </c>
      <c r="H36" s="139">
        <v>0</v>
      </c>
      <c r="I36" s="143">
        <f t="shared" si="16"/>
        <v>20</v>
      </c>
      <c r="J36" s="144">
        <f t="shared" si="17"/>
        <v>13</v>
      </c>
      <c r="K36" s="145"/>
      <c r="L36" s="146">
        <v>1</v>
      </c>
      <c r="M36" s="147">
        <v>3</v>
      </c>
      <c r="N36" s="138">
        <v>0</v>
      </c>
      <c r="O36" s="139">
        <v>1</v>
      </c>
      <c r="P36" s="143">
        <f t="shared" si="18"/>
        <v>1</v>
      </c>
      <c r="Q36" s="144">
        <f t="shared" si="19"/>
        <v>4</v>
      </c>
      <c r="R36" s="145"/>
      <c r="S36" s="143">
        <f t="shared" si="20"/>
        <v>21</v>
      </c>
      <c r="T36" s="144">
        <f t="shared" si="21"/>
        <v>16</v>
      </c>
      <c r="U36" s="143">
        <f t="shared" si="22"/>
        <v>0</v>
      </c>
      <c r="V36" s="144">
        <f t="shared" si="23"/>
        <v>1</v>
      </c>
      <c r="W36" s="143">
        <f t="shared" si="24"/>
        <v>21</v>
      </c>
      <c r="X36" s="144">
        <f t="shared" si="25"/>
        <v>17</v>
      </c>
      <c r="Y36" s="145"/>
    </row>
    <row r="37" spans="2:25" ht="15.75" customHeight="1" thickBot="1">
      <c r="B37" s="148"/>
      <c r="C37" s="148" t="s">
        <v>61</v>
      </c>
      <c r="D37" s="149"/>
      <c r="E37" s="150">
        <v>0</v>
      </c>
      <c r="F37" s="151">
        <v>0</v>
      </c>
      <c r="G37" s="150">
        <v>0</v>
      </c>
      <c r="H37" s="151">
        <v>0</v>
      </c>
      <c r="I37" s="152">
        <f t="shared" si="16"/>
        <v>0</v>
      </c>
      <c r="J37" s="153">
        <f t="shared" si="17"/>
        <v>0</v>
      </c>
      <c r="K37" s="149"/>
      <c r="L37" s="150">
        <v>0</v>
      </c>
      <c r="M37" s="151">
        <v>0</v>
      </c>
      <c r="N37" s="150">
        <v>0</v>
      </c>
      <c r="O37" s="151">
        <v>0</v>
      </c>
      <c r="P37" s="152">
        <f t="shared" si="18"/>
        <v>0</v>
      </c>
      <c r="Q37" s="153">
        <f t="shared" si="19"/>
        <v>0</v>
      </c>
      <c r="R37" s="149"/>
      <c r="S37" s="152">
        <f t="shared" si="20"/>
        <v>0</v>
      </c>
      <c r="T37" s="153">
        <f t="shared" si="21"/>
        <v>0</v>
      </c>
      <c r="U37" s="152">
        <f t="shared" si="22"/>
        <v>0</v>
      </c>
      <c r="V37" s="153">
        <f t="shared" si="23"/>
        <v>0</v>
      </c>
      <c r="W37" s="152">
        <f t="shared" si="24"/>
        <v>0</v>
      </c>
      <c r="X37" s="153">
        <f t="shared" si="25"/>
        <v>0</v>
      </c>
      <c r="Y37" s="145"/>
    </row>
    <row r="38" spans="2:25" ht="15.75" customHeight="1">
      <c r="B38" s="120" t="s">
        <v>130</v>
      </c>
      <c r="C38" s="120" t="s">
        <v>59</v>
      </c>
      <c r="E38" s="154">
        <v>37</v>
      </c>
      <c r="F38" s="155">
        <v>42</v>
      </c>
      <c r="G38" s="154">
        <v>1</v>
      </c>
      <c r="H38" s="155">
        <v>4</v>
      </c>
      <c r="I38" s="143">
        <f t="shared" si="16"/>
        <v>38</v>
      </c>
      <c r="J38" s="144">
        <f t="shared" si="17"/>
        <v>46</v>
      </c>
      <c r="K38" s="145"/>
      <c r="L38" s="154">
        <v>0</v>
      </c>
      <c r="M38" s="155">
        <v>4</v>
      </c>
      <c r="N38" s="154">
        <v>0</v>
      </c>
      <c r="O38" s="155">
        <v>1</v>
      </c>
      <c r="P38" s="143">
        <f t="shared" si="18"/>
        <v>0</v>
      </c>
      <c r="Q38" s="144">
        <f t="shared" si="19"/>
        <v>5</v>
      </c>
      <c r="R38" s="145"/>
      <c r="S38" s="143">
        <f t="shared" si="20"/>
        <v>37</v>
      </c>
      <c r="T38" s="144">
        <f t="shared" si="21"/>
        <v>46</v>
      </c>
      <c r="U38" s="143">
        <f t="shared" si="22"/>
        <v>1</v>
      </c>
      <c r="V38" s="144">
        <f t="shared" si="23"/>
        <v>5</v>
      </c>
      <c r="W38" s="143">
        <f t="shared" si="24"/>
        <v>38</v>
      </c>
      <c r="X38" s="144">
        <f t="shared" si="25"/>
        <v>51</v>
      </c>
      <c r="Y38" s="145"/>
    </row>
    <row r="39" spans="3:25" ht="15.75" customHeight="1">
      <c r="C39" s="120" t="s">
        <v>60</v>
      </c>
      <c r="E39" s="154">
        <v>11</v>
      </c>
      <c r="F39" s="155">
        <v>2</v>
      </c>
      <c r="G39" s="154">
        <v>1</v>
      </c>
      <c r="H39" s="155">
        <v>2</v>
      </c>
      <c r="I39" s="143">
        <f t="shared" si="16"/>
        <v>12</v>
      </c>
      <c r="J39" s="144">
        <f t="shared" si="17"/>
        <v>4</v>
      </c>
      <c r="K39" s="145"/>
      <c r="L39" s="154">
        <v>2</v>
      </c>
      <c r="M39" s="155">
        <v>2</v>
      </c>
      <c r="N39" s="154">
        <v>1</v>
      </c>
      <c r="O39" s="155">
        <v>3</v>
      </c>
      <c r="P39" s="143">
        <f t="shared" si="18"/>
        <v>3</v>
      </c>
      <c r="Q39" s="144">
        <f t="shared" si="19"/>
        <v>5</v>
      </c>
      <c r="R39" s="145"/>
      <c r="S39" s="143">
        <f t="shared" si="20"/>
        <v>13</v>
      </c>
      <c r="T39" s="144">
        <f t="shared" si="21"/>
        <v>4</v>
      </c>
      <c r="U39" s="143">
        <f t="shared" si="22"/>
        <v>2</v>
      </c>
      <c r="V39" s="144">
        <f t="shared" si="23"/>
        <v>5</v>
      </c>
      <c r="W39" s="143">
        <f t="shared" si="24"/>
        <v>15</v>
      </c>
      <c r="X39" s="144">
        <f t="shared" si="25"/>
        <v>9</v>
      </c>
      <c r="Y39" s="145"/>
    </row>
    <row r="40" spans="1:25" ht="15.75" customHeight="1" thickBot="1">
      <c r="A40" s="156"/>
      <c r="B40" s="156"/>
      <c r="C40" s="156" t="s">
        <v>61</v>
      </c>
      <c r="D40" s="157"/>
      <c r="E40" s="158">
        <v>6</v>
      </c>
      <c r="F40" s="159">
        <v>7</v>
      </c>
      <c r="G40" s="158">
        <v>0</v>
      </c>
      <c r="H40" s="159">
        <v>2</v>
      </c>
      <c r="I40" s="162">
        <f t="shared" si="16"/>
        <v>6</v>
      </c>
      <c r="J40" s="163">
        <f t="shared" si="17"/>
        <v>9</v>
      </c>
      <c r="K40" s="157"/>
      <c r="L40" s="158">
        <v>3</v>
      </c>
      <c r="M40" s="159">
        <v>7</v>
      </c>
      <c r="N40" s="158">
        <v>1</v>
      </c>
      <c r="O40" s="159">
        <v>3</v>
      </c>
      <c r="P40" s="162">
        <f t="shared" si="18"/>
        <v>4</v>
      </c>
      <c r="Q40" s="163">
        <f t="shared" si="19"/>
        <v>10</v>
      </c>
      <c r="R40" s="157"/>
      <c r="S40" s="162">
        <f t="shared" si="20"/>
        <v>9</v>
      </c>
      <c r="T40" s="163">
        <f t="shared" si="21"/>
        <v>14</v>
      </c>
      <c r="U40" s="162">
        <f t="shared" si="22"/>
        <v>1</v>
      </c>
      <c r="V40" s="163">
        <f t="shared" si="23"/>
        <v>5</v>
      </c>
      <c r="W40" s="162">
        <f t="shared" si="24"/>
        <v>10</v>
      </c>
      <c r="X40" s="163">
        <f t="shared" si="25"/>
        <v>19</v>
      </c>
      <c r="Y40" s="145"/>
    </row>
    <row r="41" spans="1:25" ht="14.25" thickTop="1">
      <c r="A41" s="120" t="s">
        <v>132</v>
      </c>
      <c r="H41" s="145"/>
      <c r="I41" s="119"/>
      <c r="J41" s="145"/>
      <c r="K41" s="145"/>
      <c r="L41" s="119"/>
      <c r="P41" s="119"/>
      <c r="Q41" s="145"/>
      <c r="R41" s="145"/>
      <c r="S41" s="119"/>
      <c r="T41" s="145"/>
      <c r="U41" s="119"/>
      <c r="V41" s="145"/>
      <c r="W41" s="119"/>
      <c r="X41" s="145"/>
      <c r="Y41" s="145"/>
    </row>
    <row r="42" spans="1:25" ht="13.5">
      <c r="A42" s="120" t="s">
        <v>133</v>
      </c>
      <c r="R42" s="145"/>
      <c r="S42" s="119"/>
      <c r="T42" s="145"/>
      <c r="U42" s="119"/>
      <c r="V42" s="145"/>
      <c r="W42" s="119"/>
      <c r="X42" s="145"/>
      <c r="Y42" s="145"/>
    </row>
  </sheetData>
  <sheetProtection/>
  <printOptions horizontalCentered="1"/>
  <pageMargins left="0.7874015748031497" right="0.7874015748031497" top="0.3937007874015748" bottom="0.3937007874015748" header="0.5118110236220472" footer="0.5118110236220472"/>
  <pageSetup fitToHeight="1" fitToWidth="1" horizontalDpi="200" verticalDpi="200" orientation="landscape" paperSize="9" scale="79" r:id="rId1"/>
</worksheet>
</file>

<file path=xl/worksheets/sheet5.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8.796875" defaultRowHeight="14.25"/>
  <cols>
    <col min="1" max="1" width="10.5" style="111" customWidth="1"/>
    <col min="2" max="2" width="17.59765625" style="111" customWidth="1"/>
    <col min="3" max="3" width="1.8984375" style="111" customWidth="1"/>
    <col min="4" max="6" width="6.59765625" style="111" customWidth="1"/>
    <col min="7" max="7" width="1.8984375" style="111" customWidth="1"/>
    <col min="8" max="10" width="6.59765625" style="111" customWidth="1"/>
    <col min="11" max="11" width="1.8984375" style="111" customWidth="1"/>
    <col min="12" max="14" width="6.59765625" style="111" customWidth="1"/>
    <col min="15" max="15" width="1.8984375" style="111" customWidth="1"/>
    <col min="16" max="16384" width="9" style="111" customWidth="1"/>
  </cols>
  <sheetData>
    <row r="1" spans="1:15" ht="14.25" thickBot="1">
      <c r="A1" s="145" t="s">
        <v>226</v>
      </c>
      <c r="B1" s="145"/>
      <c r="C1" s="145"/>
      <c r="D1" s="145"/>
      <c r="E1" s="145"/>
      <c r="F1" s="145"/>
      <c r="G1" s="145"/>
      <c r="H1" s="145"/>
      <c r="I1" s="145"/>
      <c r="J1" s="145"/>
      <c r="K1" s="145"/>
      <c r="L1" s="145"/>
      <c r="M1" s="145"/>
      <c r="N1" s="145"/>
      <c r="O1" s="145"/>
    </row>
    <row r="2" spans="1:15" ht="14.25" thickTop="1">
      <c r="A2" s="164" t="s">
        <v>115</v>
      </c>
      <c r="B2" s="164" t="s">
        <v>126</v>
      </c>
      <c r="C2" s="164"/>
      <c r="D2" s="165" t="s">
        <v>116</v>
      </c>
      <c r="E2" s="165"/>
      <c r="F2" s="165"/>
      <c r="G2" s="164"/>
      <c r="H2" s="165" t="s">
        <v>117</v>
      </c>
      <c r="I2" s="165"/>
      <c r="J2" s="165"/>
      <c r="K2" s="164"/>
      <c r="L2" s="165" t="s">
        <v>118</v>
      </c>
      <c r="M2" s="165"/>
      <c r="N2" s="165"/>
      <c r="O2" s="166"/>
    </row>
    <row r="3" spans="1:15" s="131" customFormat="1" ht="14.25" thickBot="1">
      <c r="A3" s="128"/>
      <c r="B3" s="128"/>
      <c r="C3" s="128"/>
      <c r="D3" s="128" t="s">
        <v>119</v>
      </c>
      <c r="E3" s="128" t="s">
        <v>120</v>
      </c>
      <c r="F3" s="128" t="s">
        <v>62</v>
      </c>
      <c r="G3" s="128"/>
      <c r="H3" s="128" t="s">
        <v>119</v>
      </c>
      <c r="I3" s="128" t="s">
        <v>120</v>
      </c>
      <c r="J3" s="128" t="s">
        <v>62</v>
      </c>
      <c r="K3" s="128"/>
      <c r="L3" s="128" t="s">
        <v>119</v>
      </c>
      <c r="M3" s="128" t="s">
        <v>120</v>
      </c>
      <c r="N3" s="128" t="s">
        <v>62</v>
      </c>
      <c r="O3" s="166"/>
    </row>
    <row r="4" spans="1:15" ht="15.75" customHeight="1" thickTop="1">
      <c r="A4" s="131" t="s">
        <v>125</v>
      </c>
      <c r="B4" s="111" t="s">
        <v>57</v>
      </c>
      <c r="D4" s="86">
        <v>906</v>
      </c>
      <c r="E4" s="86">
        <v>326</v>
      </c>
      <c r="F4" s="87">
        <v>1232</v>
      </c>
      <c r="G4" s="87"/>
      <c r="H4" s="86">
        <v>199</v>
      </c>
      <c r="I4" s="86">
        <v>596</v>
      </c>
      <c r="J4" s="87">
        <v>795</v>
      </c>
      <c r="K4" s="87"/>
      <c r="L4" s="87">
        <v>1105</v>
      </c>
      <c r="M4" s="87">
        <v>922</v>
      </c>
      <c r="N4" s="87">
        <v>2027</v>
      </c>
      <c r="O4" s="167"/>
    </row>
    <row r="5" spans="2:14" ht="15.75" customHeight="1">
      <c r="B5" s="111" t="s">
        <v>137</v>
      </c>
      <c r="D5" s="86">
        <v>1381</v>
      </c>
      <c r="E5" s="86">
        <v>1</v>
      </c>
      <c r="F5" s="87">
        <v>1382</v>
      </c>
      <c r="G5" s="88"/>
      <c r="H5" s="86">
        <v>132</v>
      </c>
      <c r="I5" s="86">
        <v>0</v>
      </c>
      <c r="J5" s="87">
        <v>132</v>
      </c>
      <c r="K5" s="88"/>
      <c r="L5" s="87">
        <v>1513</v>
      </c>
      <c r="M5" s="87">
        <v>1</v>
      </c>
      <c r="N5" s="87">
        <v>1514</v>
      </c>
    </row>
    <row r="6" spans="2:14" ht="15.75" customHeight="1">
      <c r="B6" s="111" t="s">
        <v>63</v>
      </c>
      <c r="D6" s="86">
        <v>9</v>
      </c>
      <c r="E6" s="86">
        <v>0</v>
      </c>
      <c r="F6" s="87">
        <v>9</v>
      </c>
      <c r="G6" s="88"/>
      <c r="H6" s="86">
        <v>16</v>
      </c>
      <c r="I6" s="86">
        <v>1</v>
      </c>
      <c r="J6" s="87">
        <v>17</v>
      </c>
      <c r="K6" s="88"/>
      <c r="L6" s="87">
        <v>25</v>
      </c>
      <c r="M6" s="87">
        <v>1</v>
      </c>
      <c r="N6" s="87">
        <v>26</v>
      </c>
    </row>
    <row r="7" spans="2:14" ht="15.75" customHeight="1">
      <c r="B7" s="111" t="s">
        <v>64</v>
      </c>
      <c r="D7" s="86">
        <v>11</v>
      </c>
      <c r="E7" s="86">
        <v>7</v>
      </c>
      <c r="F7" s="87">
        <v>18</v>
      </c>
      <c r="G7" s="88"/>
      <c r="H7" s="86">
        <v>2</v>
      </c>
      <c r="I7" s="86">
        <v>6</v>
      </c>
      <c r="J7" s="87">
        <v>8</v>
      </c>
      <c r="K7" s="88"/>
      <c r="L7" s="87">
        <v>13</v>
      </c>
      <c r="M7" s="87">
        <v>13</v>
      </c>
      <c r="N7" s="87">
        <v>26</v>
      </c>
    </row>
    <row r="8" spans="2:14" ht="15.75" customHeight="1">
      <c r="B8" s="111" t="s">
        <v>138</v>
      </c>
      <c r="D8" s="86">
        <v>40</v>
      </c>
      <c r="E8" s="86">
        <v>24</v>
      </c>
      <c r="F8" s="87">
        <v>64</v>
      </c>
      <c r="G8" s="88"/>
      <c r="H8" s="86">
        <v>13</v>
      </c>
      <c r="I8" s="86">
        <v>11</v>
      </c>
      <c r="J8" s="87">
        <v>24</v>
      </c>
      <c r="K8" s="88"/>
      <c r="L8" s="87">
        <v>53</v>
      </c>
      <c r="M8" s="87">
        <v>35</v>
      </c>
      <c r="N8" s="87">
        <v>88</v>
      </c>
    </row>
    <row r="9" spans="2:15" ht="15.75" customHeight="1" thickBot="1">
      <c r="B9" s="149" t="s">
        <v>61</v>
      </c>
      <c r="C9" s="149"/>
      <c r="D9" s="89">
        <v>276</v>
      </c>
      <c r="E9" s="89">
        <v>39</v>
      </c>
      <c r="F9" s="90">
        <v>315</v>
      </c>
      <c r="G9" s="91"/>
      <c r="H9" s="89">
        <v>208</v>
      </c>
      <c r="I9" s="89">
        <v>445</v>
      </c>
      <c r="J9" s="90">
        <v>653</v>
      </c>
      <c r="K9" s="91"/>
      <c r="L9" s="90">
        <v>484</v>
      </c>
      <c r="M9" s="90">
        <v>484</v>
      </c>
      <c r="N9" s="90">
        <v>968</v>
      </c>
      <c r="O9" s="145"/>
    </row>
    <row r="10" spans="1:15" ht="15.75" customHeight="1" thickBot="1">
      <c r="A10" s="157"/>
      <c r="B10" s="157" t="s">
        <v>135</v>
      </c>
      <c r="C10" s="157"/>
      <c r="D10" s="92">
        <v>2623</v>
      </c>
      <c r="E10" s="92">
        <v>397</v>
      </c>
      <c r="F10" s="92">
        <v>3020</v>
      </c>
      <c r="G10" s="92"/>
      <c r="H10" s="92">
        <v>570</v>
      </c>
      <c r="I10" s="92">
        <v>1059</v>
      </c>
      <c r="J10" s="92">
        <v>1629</v>
      </c>
      <c r="K10" s="92"/>
      <c r="L10" s="92">
        <v>3193</v>
      </c>
      <c r="M10" s="92">
        <v>1456</v>
      </c>
      <c r="N10" s="92">
        <v>4649</v>
      </c>
      <c r="O10" s="168"/>
    </row>
    <row r="11" spans="1:15" ht="15.75" customHeight="1" thickTop="1">
      <c r="A11" s="131" t="s">
        <v>131</v>
      </c>
      <c r="B11" s="111" t="s">
        <v>57</v>
      </c>
      <c r="D11" s="86">
        <v>730</v>
      </c>
      <c r="E11" s="86">
        <v>83</v>
      </c>
      <c r="F11" s="87">
        <v>813</v>
      </c>
      <c r="G11" s="87"/>
      <c r="H11" s="86">
        <v>146</v>
      </c>
      <c r="I11" s="86">
        <v>101</v>
      </c>
      <c r="J11" s="87">
        <v>247</v>
      </c>
      <c r="K11" s="87"/>
      <c r="L11" s="87">
        <v>876</v>
      </c>
      <c r="M11" s="87">
        <v>184</v>
      </c>
      <c r="N11" s="87">
        <v>1060</v>
      </c>
      <c r="O11" s="167"/>
    </row>
    <row r="12" spans="2:14" ht="15.75" customHeight="1">
      <c r="B12" s="111" t="s">
        <v>137</v>
      </c>
      <c r="D12" s="86">
        <v>489</v>
      </c>
      <c r="E12" s="86">
        <v>1</v>
      </c>
      <c r="F12" s="87">
        <v>490</v>
      </c>
      <c r="G12" s="88"/>
      <c r="H12" s="86">
        <v>55</v>
      </c>
      <c r="I12" s="86">
        <v>0</v>
      </c>
      <c r="J12" s="87">
        <v>55</v>
      </c>
      <c r="K12" s="88"/>
      <c r="L12" s="87">
        <v>544</v>
      </c>
      <c r="M12" s="87">
        <v>1</v>
      </c>
      <c r="N12" s="87">
        <v>545</v>
      </c>
    </row>
    <row r="13" spans="2:14" ht="15.75" customHeight="1">
      <c r="B13" s="111" t="s">
        <v>63</v>
      </c>
      <c r="D13" s="86">
        <v>5</v>
      </c>
      <c r="E13" s="86">
        <v>1</v>
      </c>
      <c r="F13" s="87">
        <v>6</v>
      </c>
      <c r="G13" s="88"/>
      <c r="H13" s="86">
        <v>10</v>
      </c>
      <c r="I13" s="86">
        <v>0</v>
      </c>
      <c r="J13" s="87">
        <v>10</v>
      </c>
      <c r="K13" s="88"/>
      <c r="L13" s="87">
        <v>15</v>
      </c>
      <c r="M13" s="87">
        <v>1</v>
      </c>
      <c r="N13" s="87">
        <v>16</v>
      </c>
    </row>
    <row r="14" spans="2:14" ht="15.75" customHeight="1">
      <c r="B14" s="111" t="s">
        <v>64</v>
      </c>
      <c r="D14" s="86">
        <v>8</v>
      </c>
      <c r="E14" s="86">
        <v>3</v>
      </c>
      <c r="F14" s="87">
        <v>11</v>
      </c>
      <c r="G14" s="88"/>
      <c r="H14" s="86">
        <v>1</v>
      </c>
      <c r="I14" s="86">
        <v>3</v>
      </c>
      <c r="J14" s="87">
        <v>4</v>
      </c>
      <c r="K14" s="88"/>
      <c r="L14" s="87">
        <v>9</v>
      </c>
      <c r="M14" s="87">
        <v>6</v>
      </c>
      <c r="N14" s="87">
        <v>15</v>
      </c>
    </row>
    <row r="15" spans="2:14" ht="15.75" customHeight="1">
      <c r="B15" s="111" t="s">
        <v>138</v>
      </c>
      <c r="D15" s="86">
        <v>28</v>
      </c>
      <c r="E15" s="86">
        <v>11</v>
      </c>
      <c r="F15" s="87">
        <v>39</v>
      </c>
      <c r="G15" s="88"/>
      <c r="H15" s="86">
        <v>12</v>
      </c>
      <c r="I15" s="86">
        <v>7</v>
      </c>
      <c r="J15" s="87">
        <v>19</v>
      </c>
      <c r="K15" s="88"/>
      <c r="L15" s="87">
        <v>40</v>
      </c>
      <c r="M15" s="87">
        <v>18</v>
      </c>
      <c r="N15" s="87">
        <v>58</v>
      </c>
    </row>
    <row r="16" spans="2:15" ht="15.75" customHeight="1" thickBot="1">
      <c r="B16" s="149" t="s">
        <v>61</v>
      </c>
      <c r="C16" s="149"/>
      <c r="D16" s="89">
        <v>318</v>
      </c>
      <c r="E16" s="89">
        <v>33</v>
      </c>
      <c r="F16" s="90">
        <v>351</v>
      </c>
      <c r="G16" s="91"/>
      <c r="H16" s="89">
        <v>185</v>
      </c>
      <c r="I16" s="89">
        <v>81</v>
      </c>
      <c r="J16" s="90">
        <v>266</v>
      </c>
      <c r="K16" s="91"/>
      <c r="L16" s="90">
        <v>503</v>
      </c>
      <c r="M16" s="90">
        <v>114</v>
      </c>
      <c r="N16" s="90">
        <v>617</v>
      </c>
      <c r="O16" s="145"/>
    </row>
    <row r="17" spans="1:15" ht="15.75" customHeight="1" thickBot="1">
      <c r="A17" s="157"/>
      <c r="B17" s="157" t="s">
        <v>136</v>
      </c>
      <c r="C17" s="157"/>
      <c r="D17" s="93">
        <v>1578</v>
      </c>
      <c r="E17" s="93">
        <v>132</v>
      </c>
      <c r="F17" s="93">
        <v>1710</v>
      </c>
      <c r="G17" s="93"/>
      <c r="H17" s="93">
        <v>409</v>
      </c>
      <c r="I17" s="93">
        <v>192</v>
      </c>
      <c r="J17" s="93">
        <v>601</v>
      </c>
      <c r="K17" s="93"/>
      <c r="L17" s="93">
        <v>1987</v>
      </c>
      <c r="M17" s="93">
        <v>324</v>
      </c>
      <c r="N17" s="93">
        <v>2311</v>
      </c>
      <c r="O17" s="145"/>
    </row>
    <row r="18" spans="1:15" ht="15.75" customHeight="1" thickBot="1" thickTop="1">
      <c r="A18" s="169" t="s">
        <v>177</v>
      </c>
      <c r="B18" s="169"/>
      <c r="C18" s="169"/>
      <c r="D18" s="94">
        <v>1413</v>
      </c>
      <c r="E18" s="94">
        <v>17</v>
      </c>
      <c r="F18" s="95">
        <v>1430</v>
      </c>
      <c r="G18" s="95"/>
      <c r="H18" s="96" t="s">
        <v>134</v>
      </c>
      <c r="I18" s="96" t="s">
        <v>134</v>
      </c>
      <c r="J18" s="96" t="s">
        <v>134</v>
      </c>
      <c r="K18" s="95"/>
      <c r="L18" s="94">
        <v>1413</v>
      </c>
      <c r="M18" s="94">
        <v>17</v>
      </c>
      <c r="N18" s="94">
        <v>1430</v>
      </c>
      <c r="O18" s="168"/>
    </row>
    <row r="19" spans="1:15" ht="15.75" customHeight="1" thickTop="1">
      <c r="A19" s="145"/>
      <c r="B19" s="145"/>
      <c r="C19" s="145"/>
      <c r="D19" s="168"/>
      <c r="E19" s="168"/>
      <c r="F19" s="145"/>
      <c r="G19" s="145"/>
      <c r="H19" s="170"/>
      <c r="I19" s="170"/>
      <c r="J19" s="170"/>
      <c r="K19" s="145"/>
      <c r="L19" s="168"/>
      <c r="M19" s="168"/>
      <c r="N19" s="168"/>
      <c r="O19" s="168"/>
    </row>
    <row r="20" ht="13.5">
      <c r="A20" s="111" t="s">
        <v>132</v>
      </c>
    </row>
    <row r="21" ht="13.5" customHeight="1">
      <c r="A21" s="111" t="s">
        <v>133</v>
      </c>
    </row>
    <row r="22" spans="1:15" ht="13.5" customHeight="1">
      <c r="A22" s="171" t="s">
        <v>178</v>
      </c>
      <c r="B22" s="172"/>
      <c r="C22" s="172"/>
      <c r="D22" s="172"/>
      <c r="E22" s="172"/>
      <c r="F22" s="172"/>
      <c r="G22" s="172"/>
      <c r="H22" s="172"/>
      <c r="I22" s="172"/>
      <c r="J22" s="172"/>
      <c r="K22" s="172"/>
      <c r="L22" s="172"/>
      <c r="M22" s="172"/>
      <c r="N22" s="172"/>
      <c r="O22" s="171"/>
    </row>
    <row r="23" spans="1:15" ht="13.5" customHeight="1">
      <c r="A23" s="171" t="s">
        <v>179</v>
      </c>
      <c r="B23" s="172"/>
      <c r="C23" s="172"/>
      <c r="D23" s="172"/>
      <c r="E23" s="172"/>
      <c r="F23" s="172"/>
      <c r="G23" s="172"/>
      <c r="H23" s="172"/>
      <c r="I23" s="172"/>
      <c r="J23" s="172"/>
      <c r="K23" s="172"/>
      <c r="L23" s="172"/>
      <c r="M23" s="172"/>
      <c r="N23" s="172"/>
      <c r="O23" s="171"/>
    </row>
    <row r="24" spans="1:15" ht="13.5">
      <c r="A24" s="172"/>
      <c r="B24" s="171"/>
      <c r="C24" s="171"/>
      <c r="D24" s="171"/>
      <c r="E24" s="171"/>
      <c r="F24" s="171"/>
      <c r="G24" s="171"/>
      <c r="H24" s="171"/>
      <c r="I24" s="171"/>
      <c r="J24" s="171"/>
      <c r="K24" s="171"/>
      <c r="L24" s="171"/>
      <c r="M24" s="171"/>
      <c r="N24" s="171"/>
      <c r="O24" s="171"/>
    </row>
    <row r="25" spans="1:13" ht="13.5">
      <c r="A25" s="173" t="s">
        <v>227</v>
      </c>
      <c r="B25" s="174"/>
      <c r="D25" s="27"/>
      <c r="E25" s="175" t="s">
        <v>228</v>
      </c>
      <c r="F25" s="174"/>
      <c r="G25" s="176"/>
      <c r="H25" s="28"/>
      <c r="I25" s="177"/>
      <c r="J25" s="178"/>
      <c r="K25" s="179"/>
      <c r="L25" s="1"/>
      <c r="M25" s="180"/>
    </row>
    <row r="26" spans="1:13" ht="13.5">
      <c r="A26" s="173" t="s">
        <v>181</v>
      </c>
      <c r="B26" s="181"/>
      <c r="C26" s="182"/>
      <c r="D26" s="27"/>
      <c r="E26" s="173"/>
      <c r="F26" s="181"/>
      <c r="G26" s="182"/>
      <c r="H26" s="29"/>
      <c r="I26" s="173"/>
      <c r="J26" s="178"/>
      <c r="K26" s="179"/>
      <c r="L26" s="2"/>
      <c r="M26" s="183"/>
    </row>
    <row r="27" spans="1:13" ht="13.5">
      <c r="A27" s="173" t="s">
        <v>180</v>
      </c>
      <c r="B27" s="181"/>
      <c r="C27" s="182"/>
      <c r="D27" s="27"/>
      <c r="E27" s="173"/>
      <c r="F27" s="181"/>
      <c r="G27" s="182"/>
      <c r="H27" s="29"/>
      <c r="I27" s="173"/>
      <c r="J27" s="178"/>
      <c r="K27" s="179"/>
      <c r="L27" s="2"/>
      <c r="M27" s="183"/>
    </row>
    <row r="28" spans="1:10" ht="13.5">
      <c r="A28" s="177"/>
      <c r="B28" s="177"/>
      <c r="C28" s="177"/>
      <c r="D28" s="177"/>
      <c r="E28" s="177"/>
      <c r="F28" s="177"/>
      <c r="G28" s="177"/>
      <c r="H28" s="177"/>
      <c r="I28" s="177"/>
      <c r="J28" s="177"/>
    </row>
  </sheetData>
  <sheetProtection/>
  <printOptions horizontalCentered="1"/>
  <pageMargins left="0.5905511811023623" right="0.5905511811023623" top="0.3937007874015748" bottom="0.3937007874015748" header="0.5118110236220472" footer="0.5118110236220472"/>
  <pageSetup horizontalDpi="200" verticalDpi="200" orientation="portrait" paperSize="9" scale="95" r:id="rId1"/>
</worksheet>
</file>

<file path=xl/worksheets/sheet6.xml><?xml version="1.0" encoding="utf-8"?>
<worksheet xmlns="http://schemas.openxmlformats.org/spreadsheetml/2006/main" xmlns:r="http://schemas.openxmlformats.org/officeDocument/2006/relationships">
  <dimension ref="A1:S59"/>
  <sheetViews>
    <sheetView zoomScale="75" zoomScaleNormal="75" zoomScalePageLayoutView="0" workbookViewId="0" topLeftCell="A1">
      <selection activeCell="A1" sqref="A1"/>
    </sheetView>
  </sheetViews>
  <sheetFormatPr defaultColWidth="8.796875" defaultRowHeight="14.25"/>
  <cols>
    <col min="1" max="1" width="12" style="111" customWidth="1"/>
    <col min="2" max="2" width="4.19921875" style="184" customWidth="1"/>
    <col min="3" max="3" width="9.19921875" style="111" customWidth="1"/>
    <col min="4" max="4" width="0.4921875" style="111" customWidth="1"/>
    <col min="5" max="5" width="10.5" style="111" customWidth="1"/>
    <col min="6" max="6" width="9.59765625" style="111" customWidth="1"/>
    <col min="7" max="7" width="7.3984375" style="111" customWidth="1"/>
    <col min="8" max="8" width="1.59765625" style="111" customWidth="1"/>
    <col min="9" max="9" width="5.59765625" style="185" customWidth="1"/>
    <col min="10" max="10" width="2.8984375" style="185" customWidth="1"/>
    <col min="11" max="11" width="3.8984375" style="185" customWidth="1"/>
    <col min="12" max="12" width="0.4921875" style="111" customWidth="1"/>
    <col min="13" max="13" width="10.5" style="111" customWidth="1"/>
    <col min="14" max="14" width="9.3984375" style="111" customWidth="1"/>
    <col min="15" max="15" width="7.3984375" style="111" customWidth="1"/>
    <col min="16" max="16" width="1.59765625" style="111" customWidth="1"/>
    <col min="17" max="17" width="5.59765625" style="111" customWidth="1"/>
    <col min="18" max="18" width="3.09765625" style="111" customWidth="1"/>
    <col min="19" max="19" width="9" style="187" customWidth="1"/>
    <col min="20" max="16384" width="9" style="111" customWidth="1"/>
  </cols>
  <sheetData>
    <row r="1" spans="1:16" ht="13.5">
      <c r="A1" s="111" t="s">
        <v>229</v>
      </c>
      <c r="J1" s="186"/>
      <c r="M1" s="145"/>
      <c r="N1" s="145"/>
      <c r="P1" s="145"/>
    </row>
    <row r="2" spans="10:18" ht="14.25" thickBot="1">
      <c r="J2" s="186"/>
      <c r="M2" s="145"/>
      <c r="N2" s="145"/>
      <c r="P2" s="145"/>
      <c r="R2" s="145"/>
    </row>
    <row r="3" spans="1:18" ht="15.75" customHeight="1" thickBot="1" thickTop="1">
      <c r="A3" s="188"/>
      <c r="B3" s="189"/>
      <c r="C3" s="188"/>
      <c r="D3" s="188"/>
      <c r="E3" s="190" t="s">
        <v>125</v>
      </c>
      <c r="F3" s="190"/>
      <c r="G3" s="190"/>
      <c r="H3" s="190"/>
      <c r="I3" s="190"/>
      <c r="J3" s="190"/>
      <c r="K3" s="191"/>
      <c r="L3" s="188"/>
      <c r="M3" s="190" t="s">
        <v>131</v>
      </c>
      <c r="N3" s="190"/>
      <c r="O3" s="190"/>
      <c r="P3" s="190"/>
      <c r="Q3" s="190"/>
      <c r="R3" s="190"/>
    </row>
    <row r="4" spans="1:18" s="145" customFormat="1" ht="15.75" customHeight="1" thickBot="1">
      <c r="A4" s="192" t="s">
        <v>139</v>
      </c>
      <c r="B4" s="193" t="s">
        <v>65</v>
      </c>
      <c r="C4" s="192"/>
      <c r="D4" s="192" t="s">
        <v>140</v>
      </c>
      <c r="E4" s="128" t="s">
        <v>230</v>
      </c>
      <c r="F4" s="194" t="s">
        <v>185</v>
      </c>
      <c r="G4" s="195" t="s">
        <v>186</v>
      </c>
      <c r="H4" s="195"/>
      <c r="I4" s="195"/>
      <c r="J4" s="195"/>
      <c r="K4" s="196"/>
      <c r="L4" s="192" t="s">
        <v>140</v>
      </c>
      <c r="M4" s="128" t="s">
        <v>187</v>
      </c>
      <c r="N4" s="194" t="s">
        <v>188</v>
      </c>
      <c r="O4" s="195" t="s">
        <v>186</v>
      </c>
      <c r="P4" s="195"/>
      <c r="Q4" s="195"/>
      <c r="R4" s="195"/>
    </row>
    <row r="5" spans="1:18" ht="15.75" customHeight="1" thickBot="1" thickTop="1">
      <c r="A5" s="197" t="s">
        <v>66</v>
      </c>
      <c r="B5" s="198">
        <v>1</v>
      </c>
      <c r="C5" s="197" t="s">
        <v>66</v>
      </c>
      <c r="D5" s="199">
        <v>35</v>
      </c>
      <c r="E5" s="200">
        <v>1</v>
      </c>
      <c r="F5" s="200">
        <v>1</v>
      </c>
      <c r="G5" s="201">
        <f aca="true" t="shared" si="0" ref="G5:G36">D5+E5</f>
        <v>36</v>
      </c>
      <c r="H5" s="202" t="s">
        <v>58</v>
      </c>
      <c r="I5" s="203">
        <f>G5/G59*100</f>
        <v>0.7743600774360078</v>
      </c>
      <c r="J5" s="202" t="s">
        <v>141</v>
      </c>
      <c r="K5" s="202"/>
      <c r="L5" s="204">
        <v>32</v>
      </c>
      <c r="M5" s="200">
        <v>1</v>
      </c>
      <c r="N5" s="200">
        <v>0</v>
      </c>
      <c r="O5" s="201">
        <f aca="true" t="shared" si="1" ref="O5:O36">SUM(L5:M5)</f>
        <v>33</v>
      </c>
      <c r="P5" s="202" t="s">
        <v>58</v>
      </c>
      <c r="Q5" s="203">
        <f>O5/O59*100</f>
        <v>1.4279532669839896</v>
      </c>
      <c r="R5" s="202" t="s">
        <v>141</v>
      </c>
    </row>
    <row r="6" spans="1:19" ht="15.75" customHeight="1">
      <c r="A6" s="111" t="s">
        <v>142</v>
      </c>
      <c r="B6" s="184">
        <v>2</v>
      </c>
      <c r="C6" s="111" t="s">
        <v>67</v>
      </c>
      <c r="D6" s="205">
        <v>10</v>
      </c>
      <c r="E6" s="206">
        <v>0</v>
      </c>
      <c r="F6" s="206">
        <v>2</v>
      </c>
      <c r="G6" s="207">
        <f t="shared" si="0"/>
        <v>10</v>
      </c>
      <c r="H6" s="208" t="s">
        <v>58</v>
      </c>
      <c r="I6" s="209">
        <f>G6/G59*100</f>
        <v>0.21510002151000218</v>
      </c>
      <c r="J6" s="208" t="s">
        <v>141</v>
      </c>
      <c r="K6" s="210"/>
      <c r="L6" s="211">
        <v>8</v>
      </c>
      <c r="M6" s="206">
        <v>0</v>
      </c>
      <c r="N6" s="206">
        <v>1</v>
      </c>
      <c r="O6" s="207">
        <f t="shared" si="1"/>
        <v>8</v>
      </c>
      <c r="P6" s="208" t="s">
        <v>58</v>
      </c>
      <c r="Q6" s="209">
        <f>O6/O59*100</f>
        <v>0.34617048896581565</v>
      </c>
      <c r="R6" s="208" t="s">
        <v>141</v>
      </c>
      <c r="S6" s="212"/>
    </row>
    <row r="7" spans="2:19" ht="15.75" customHeight="1">
      <c r="B7" s="184">
        <v>3</v>
      </c>
      <c r="C7" s="111" t="s">
        <v>68</v>
      </c>
      <c r="D7" s="205">
        <v>7</v>
      </c>
      <c r="E7" s="206">
        <v>1</v>
      </c>
      <c r="F7" s="206">
        <v>2</v>
      </c>
      <c r="G7" s="207">
        <f t="shared" si="0"/>
        <v>8</v>
      </c>
      <c r="H7" s="208" t="s">
        <v>58</v>
      </c>
      <c r="I7" s="209">
        <f>G7/G59*100</f>
        <v>0.17208001720800173</v>
      </c>
      <c r="J7" s="208" t="s">
        <v>141</v>
      </c>
      <c r="K7" s="210"/>
      <c r="L7" s="211">
        <v>8</v>
      </c>
      <c r="M7" s="206">
        <v>1</v>
      </c>
      <c r="N7" s="206">
        <v>1</v>
      </c>
      <c r="O7" s="207">
        <f t="shared" si="1"/>
        <v>9</v>
      </c>
      <c r="P7" s="208" t="s">
        <v>58</v>
      </c>
      <c r="Q7" s="209">
        <f>O7/O59*100</f>
        <v>0.38944180008654267</v>
      </c>
      <c r="R7" s="208" t="s">
        <v>141</v>
      </c>
      <c r="S7" s="212"/>
    </row>
    <row r="8" spans="2:19" ht="15.75" customHeight="1">
      <c r="B8" s="184">
        <v>4</v>
      </c>
      <c r="C8" s="111" t="s">
        <v>69</v>
      </c>
      <c r="D8" s="205">
        <v>20</v>
      </c>
      <c r="E8" s="206">
        <v>3</v>
      </c>
      <c r="F8" s="206">
        <v>1</v>
      </c>
      <c r="G8" s="207">
        <f t="shared" si="0"/>
        <v>23</v>
      </c>
      <c r="H8" s="208" t="s">
        <v>58</v>
      </c>
      <c r="I8" s="209">
        <f>G8/G59*100</f>
        <v>0.4947300494730049</v>
      </c>
      <c r="J8" s="208" t="s">
        <v>141</v>
      </c>
      <c r="K8" s="210"/>
      <c r="L8" s="211">
        <v>16</v>
      </c>
      <c r="M8" s="206">
        <v>0</v>
      </c>
      <c r="N8" s="206">
        <v>0</v>
      </c>
      <c r="O8" s="207">
        <f t="shared" si="1"/>
        <v>16</v>
      </c>
      <c r="P8" s="208" t="s">
        <v>58</v>
      </c>
      <c r="Q8" s="209">
        <f>O8/O59*100</f>
        <v>0.6923409779316313</v>
      </c>
      <c r="R8" s="208" t="s">
        <v>141</v>
      </c>
      <c r="S8" s="212"/>
    </row>
    <row r="9" spans="2:19" ht="15.75" customHeight="1">
      <c r="B9" s="184">
        <v>5</v>
      </c>
      <c r="C9" s="111" t="s">
        <v>70</v>
      </c>
      <c r="D9" s="205">
        <v>6</v>
      </c>
      <c r="E9" s="206">
        <v>0</v>
      </c>
      <c r="F9" s="206">
        <v>0</v>
      </c>
      <c r="G9" s="207">
        <f t="shared" si="0"/>
        <v>6</v>
      </c>
      <c r="H9" s="208" t="s">
        <v>58</v>
      </c>
      <c r="I9" s="209">
        <f>G9/G59*100</f>
        <v>0.1290600129060013</v>
      </c>
      <c r="J9" s="208" t="s">
        <v>141</v>
      </c>
      <c r="K9" s="210"/>
      <c r="L9" s="211">
        <v>4</v>
      </c>
      <c r="M9" s="206">
        <v>0</v>
      </c>
      <c r="N9" s="206">
        <v>0</v>
      </c>
      <c r="O9" s="207">
        <f t="shared" si="1"/>
        <v>4</v>
      </c>
      <c r="P9" s="208" t="s">
        <v>58</v>
      </c>
      <c r="Q9" s="209">
        <f>O9/O59*100</f>
        <v>0.17308524448290782</v>
      </c>
      <c r="R9" s="208" t="s">
        <v>141</v>
      </c>
      <c r="S9" s="212"/>
    </row>
    <row r="10" spans="2:19" ht="15.75" customHeight="1">
      <c r="B10" s="184">
        <v>6</v>
      </c>
      <c r="C10" s="111" t="s">
        <v>71</v>
      </c>
      <c r="D10" s="205">
        <v>5</v>
      </c>
      <c r="E10" s="206">
        <v>0</v>
      </c>
      <c r="F10" s="206">
        <v>0</v>
      </c>
      <c r="G10" s="207">
        <f t="shared" si="0"/>
        <v>5</v>
      </c>
      <c r="H10" s="208" t="s">
        <v>58</v>
      </c>
      <c r="I10" s="209">
        <f>G10/G59*100</f>
        <v>0.10755001075500109</v>
      </c>
      <c r="J10" s="208" t="s">
        <v>141</v>
      </c>
      <c r="K10" s="210"/>
      <c r="L10" s="211">
        <v>8</v>
      </c>
      <c r="M10" s="206">
        <v>0</v>
      </c>
      <c r="N10" s="206">
        <v>0</v>
      </c>
      <c r="O10" s="207">
        <f t="shared" si="1"/>
        <v>8</v>
      </c>
      <c r="P10" s="208" t="s">
        <v>58</v>
      </c>
      <c r="Q10" s="209">
        <f>O10/O59*100</f>
        <v>0.34617048896581565</v>
      </c>
      <c r="R10" s="208" t="s">
        <v>141</v>
      </c>
      <c r="S10" s="212"/>
    </row>
    <row r="11" spans="2:19" ht="15.75" customHeight="1">
      <c r="B11" s="184">
        <v>7</v>
      </c>
      <c r="C11" s="111" t="s">
        <v>72</v>
      </c>
      <c r="D11" s="205">
        <v>26</v>
      </c>
      <c r="E11" s="206">
        <v>2</v>
      </c>
      <c r="F11" s="206">
        <v>0</v>
      </c>
      <c r="G11" s="207">
        <f t="shared" si="0"/>
        <v>28</v>
      </c>
      <c r="H11" s="208" t="s">
        <v>58</v>
      </c>
      <c r="I11" s="209">
        <f>G11/G59*100</f>
        <v>0.602280060228006</v>
      </c>
      <c r="J11" s="208" t="s">
        <v>141</v>
      </c>
      <c r="K11" s="210"/>
      <c r="L11" s="211">
        <v>13</v>
      </c>
      <c r="M11" s="206">
        <v>0</v>
      </c>
      <c r="N11" s="206">
        <v>0</v>
      </c>
      <c r="O11" s="207">
        <f t="shared" si="1"/>
        <v>13</v>
      </c>
      <c r="P11" s="208" t="s">
        <v>58</v>
      </c>
      <c r="Q11" s="209">
        <f>O11/O59*100</f>
        <v>0.5625270445694505</v>
      </c>
      <c r="R11" s="208" t="s">
        <v>141</v>
      </c>
      <c r="S11" s="212"/>
    </row>
    <row r="12" spans="3:19" ht="15.75" customHeight="1" thickBot="1">
      <c r="C12" s="213" t="s">
        <v>143</v>
      </c>
      <c r="D12" s="214">
        <v>74</v>
      </c>
      <c r="E12" s="215">
        <f>SUM(E6:E11)</f>
        <v>6</v>
      </c>
      <c r="F12" s="215">
        <f>SUM(F6:F11)</f>
        <v>5</v>
      </c>
      <c r="G12" s="215">
        <f t="shared" si="0"/>
        <v>80</v>
      </c>
      <c r="H12" s="215" t="s">
        <v>58</v>
      </c>
      <c r="I12" s="216">
        <f>G12/G59*100</f>
        <v>1.7208001720800175</v>
      </c>
      <c r="J12" s="215" t="s">
        <v>141</v>
      </c>
      <c r="K12" s="215"/>
      <c r="L12" s="215">
        <v>57</v>
      </c>
      <c r="M12" s="215">
        <f>SUM(M6:M11)</f>
        <v>1</v>
      </c>
      <c r="N12" s="215">
        <f>SUM(N6:N11)</f>
        <v>2</v>
      </c>
      <c r="O12" s="215">
        <f t="shared" si="1"/>
        <v>58</v>
      </c>
      <c r="P12" s="217" t="s">
        <v>58</v>
      </c>
      <c r="Q12" s="218">
        <f>O12/O59*100</f>
        <v>2.5097360450021635</v>
      </c>
      <c r="R12" s="217" t="s">
        <v>141</v>
      </c>
      <c r="S12" s="212"/>
    </row>
    <row r="13" spans="1:19" ht="15.75" customHeight="1">
      <c r="A13" s="142" t="s">
        <v>144</v>
      </c>
      <c r="B13" s="219">
        <v>8</v>
      </c>
      <c r="C13" s="142" t="s">
        <v>73</v>
      </c>
      <c r="D13" s="220">
        <v>347</v>
      </c>
      <c r="E13" s="221">
        <v>0</v>
      </c>
      <c r="F13" s="221">
        <v>5</v>
      </c>
      <c r="G13" s="222">
        <f t="shared" si="0"/>
        <v>347</v>
      </c>
      <c r="H13" s="208" t="s">
        <v>58</v>
      </c>
      <c r="I13" s="223">
        <f>G13/G59*100</f>
        <v>7.4639707463970755</v>
      </c>
      <c r="J13" s="208" t="s">
        <v>141</v>
      </c>
      <c r="K13" s="208"/>
      <c r="L13" s="224">
        <v>155</v>
      </c>
      <c r="M13" s="206">
        <v>4</v>
      </c>
      <c r="N13" s="206">
        <v>4</v>
      </c>
      <c r="O13" s="222">
        <f t="shared" si="1"/>
        <v>159</v>
      </c>
      <c r="P13" s="208" t="s">
        <v>58</v>
      </c>
      <c r="Q13" s="223">
        <f>O13/O59*100</f>
        <v>6.880138468195586</v>
      </c>
      <c r="R13" s="208" t="s">
        <v>141</v>
      </c>
      <c r="S13" s="212"/>
    </row>
    <row r="14" spans="2:19" ht="15.75" customHeight="1">
      <c r="B14" s="225">
        <v>9</v>
      </c>
      <c r="C14" s="111" t="s">
        <v>74</v>
      </c>
      <c r="D14" s="205">
        <v>95</v>
      </c>
      <c r="E14" s="206">
        <v>0</v>
      </c>
      <c r="F14" s="206">
        <v>2</v>
      </c>
      <c r="G14" s="207">
        <f t="shared" si="0"/>
        <v>95</v>
      </c>
      <c r="H14" s="208" t="s">
        <v>58</v>
      </c>
      <c r="I14" s="209">
        <f>G14/G59*100</f>
        <v>2.0434502043450204</v>
      </c>
      <c r="J14" s="208" t="s">
        <v>141</v>
      </c>
      <c r="K14" s="210"/>
      <c r="L14" s="211">
        <v>75</v>
      </c>
      <c r="M14" s="206">
        <v>1</v>
      </c>
      <c r="N14" s="206">
        <v>2</v>
      </c>
      <c r="O14" s="207">
        <f t="shared" si="1"/>
        <v>76</v>
      </c>
      <c r="P14" s="208" t="s">
        <v>58</v>
      </c>
      <c r="Q14" s="209">
        <f>O14/O59*100</f>
        <v>3.288619645175249</v>
      </c>
      <c r="R14" s="208" t="s">
        <v>141</v>
      </c>
      <c r="S14" s="212"/>
    </row>
    <row r="15" spans="2:19" ht="15.75" customHeight="1">
      <c r="B15" s="225">
        <v>10</v>
      </c>
      <c r="C15" s="111" t="s">
        <v>75</v>
      </c>
      <c r="D15" s="205">
        <v>69</v>
      </c>
      <c r="E15" s="206">
        <v>2</v>
      </c>
      <c r="F15" s="206">
        <v>1</v>
      </c>
      <c r="G15" s="207">
        <f t="shared" si="0"/>
        <v>71</v>
      </c>
      <c r="H15" s="208" t="s">
        <v>58</v>
      </c>
      <c r="I15" s="209">
        <f>G15/G59*100</f>
        <v>1.5272101527210151</v>
      </c>
      <c r="J15" s="208" t="s">
        <v>141</v>
      </c>
      <c r="K15" s="210"/>
      <c r="L15" s="211">
        <v>46</v>
      </c>
      <c r="M15" s="206">
        <v>3</v>
      </c>
      <c r="N15" s="206">
        <v>1</v>
      </c>
      <c r="O15" s="207">
        <f t="shared" si="1"/>
        <v>49</v>
      </c>
      <c r="P15" s="208" t="s">
        <v>58</v>
      </c>
      <c r="Q15" s="209">
        <f>O15/O59*100</f>
        <v>2.120294244915621</v>
      </c>
      <c r="R15" s="208" t="s">
        <v>141</v>
      </c>
      <c r="S15" s="212"/>
    </row>
    <row r="16" spans="2:18" ht="15.75" customHeight="1">
      <c r="B16" s="225">
        <v>11</v>
      </c>
      <c r="C16" s="111" t="s">
        <v>76</v>
      </c>
      <c r="D16" s="205">
        <v>192</v>
      </c>
      <c r="E16" s="206">
        <v>0</v>
      </c>
      <c r="F16" s="206">
        <v>2</v>
      </c>
      <c r="G16" s="207">
        <f t="shared" si="0"/>
        <v>192</v>
      </c>
      <c r="H16" s="208" t="s">
        <v>58</v>
      </c>
      <c r="I16" s="209">
        <f>G16/G59*100</f>
        <v>4.129920412992042</v>
      </c>
      <c r="J16" s="208" t="s">
        <v>141</v>
      </c>
      <c r="K16" s="210"/>
      <c r="L16" s="211">
        <v>126</v>
      </c>
      <c r="M16" s="206">
        <v>3</v>
      </c>
      <c r="N16" s="206">
        <v>7</v>
      </c>
      <c r="O16" s="207">
        <f t="shared" si="1"/>
        <v>129</v>
      </c>
      <c r="P16" s="208" t="s">
        <v>58</v>
      </c>
      <c r="Q16" s="209">
        <f>O16/O59*100</f>
        <v>5.581999134573778</v>
      </c>
      <c r="R16" s="208" t="s">
        <v>141</v>
      </c>
    </row>
    <row r="17" spans="2:18" ht="15.75" customHeight="1">
      <c r="B17" s="225">
        <v>12</v>
      </c>
      <c r="C17" s="111" t="s">
        <v>77</v>
      </c>
      <c r="D17" s="205">
        <v>339</v>
      </c>
      <c r="E17" s="206">
        <v>6</v>
      </c>
      <c r="F17" s="206">
        <v>7</v>
      </c>
      <c r="G17" s="207">
        <f t="shared" si="0"/>
        <v>345</v>
      </c>
      <c r="H17" s="208" t="s">
        <v>58</v>
      </c>
      <c r="I17" s="209">
        <f>G17/G59*100</f>
        <v>7.420950742095074</v>
      </c>
      <c r="J17" s="208" t="s">
        <v>141</v>
      </c>
      <c r="K17" s="210"/>
      <c r="L17" s="211">
        <v>193</v>
      </c>
      <c r="M17" s="206">
        <v>6</v>
      </c>
      <c r="N17" s="206">
        <v>2</v>
      </c>
      <c r="O17" s="207">
        <f t="shared" si="1"/>
        <v>199</v>
      </c>
      <c r="P17" s="208" t="s">
        <v>58</v>
      </c>
      <c r="Q17" s="209">
        <f>O17/O59*100</f>
        <v>8.610990913024665</v>
      </c>
      <c r="R17" s="208" t="s">
        <v>141</v>
      </c>
    </row>
    <row r="18" spans="2:18" ht="15.75" customHeight="1">
      <c r="B18" s="225">
        <v>13</v>
      </c>
      <c r="C18" s="111" t="s">
        <v>78</v>
      </c>
      <c r="D18" s="205">
        <v>1685</v>
      </c>
      <c r="E18" s="206">
        <v>65</v>
      </c>
      <c r="F18" s="206">
        <v>81</v>
      </c>
      <c r="G18" s="207">
        <f t="shared" si="0"/>
        <v>1750</v>
      </c>
      <c r="H18" s="208" t="s">
        <v>58</v>
      </c>
      <c r="I18" s="209">
        <f>G18/G59*100</f>
        <v>37.64250376425038</v>
      </c>
      <c r="J18" s="208" t="s">
        <v>141</v>
      </c>
      <c r="K18" s="210"/>
      <c r="L18" s="211">
        <v>698</v>
      </c>
      <c r="M18" s="206">
        <v>21</v>
      </c>
      <c r="N18" s="206">
        <v>26</v>
      </c>
      <c r="O18" s="207">
        <f t="shared" si="1"/>
        <v>719</v>
      </c>
      <c r="P18" s="208" t="s">
        <v>58</v>
      </c>
      <c r="Q18" s="209">
        <f>O18/O59*100</f>
        <v>31.112072695802684</v>
      </c>
      <c r="R18" s="208" t="s">
        <v>141</v>
      </c>
    </row>
    <row r="19" spans="2:18" ht="15.75" customHeight="1">
      <c r="B19" s="225">
        <v>14</v>
      </c>
      <c r="C19" s="111" t="s">
        <v>79</v>
      </c>
      <c r="D19" s="205">
        <v>387</v>
      </c>
      <c r="E19" s="206">
        <v>6</v>
      </c>
      <c r="F19" s="206">
        <v>9</v>
      </c>
      <c r="G19" s="207">
        <f t="shared" si="0"/>
        <v>393</v>
      </c>
      <c r="H19" s="208" t="s">
        <v>58</v>
      </c>
      <c r="I19" s="209">
        <f>G19/G59*100</f>
        <v>8.453430845343085</v>
      </c>
      <c r="J19" s="208" t="s">
        <v>141</v>
      </c>
      <c r="K19" s="210"/>
      <c r="L19" s="211">
        <v>205</v>
      </c>
      <c r="M19" s="206">
        <v>3</v>
      </c>
      <c r="N19" s="206">
        <v>5</v>
      </c>
      <c r="O19" s="207">
        <f t="shared" si="1"/>
        <v>208</v>
      </c>
      <c r="P19" s="208" t="s">
        <v>58</v>
      </c>
      <c r="Q19" s="209">
        <f>O19/O59*100</f>
        <v>9.000432713111207</v>
      </c>
      <c r="R19" s="208" t="s">
        <v>141</v>
      </c>
    </row>
    <row r="20" spans="2:18" ht="15.75" customHeight="1">
      <c r="B20" s="225">
        <v>15</v>
      </c>
      <c r="C20" s="111" t="s">
        <v>80</v>
      </c>
      <c r="D20" s="205">
        <v>42</v>
      </c>
      <c r="E20" s="206">
        <v>1</v>
      </c>
      <c r="F20" s="206">
        <v>2</v>
      </c>
      <c r="G20" s="207">
        <f t="shared" si="0"/>
        <v>43</v>
      </c>
      <c r="H20" s="208" t="s">
        <v>58</v>
      </c>
      <c r="I20" s="209">
        <f>G20/G59*100</f>
        <v>0.9249300924930093</v>
      </c>
      <c r="J20" s="208" t="s">
        <v>141</v>
      </c>
      <c r="K20" s="210"/>
      <c r="L20" s="211">
        <v>22</v>
      </c>
      <c r="M20" s="206">
        <v>0</v>
      </c>
      <c r="N20" s="206">
        <v>0</v>
      </c>
      <c r="O20" s="207">
        <f t="shared" si="1"/>
        <v>22</v>
      </c>
      <c r="P20" s="208" t="s">
        <v>58</v>
      </c>
      <c r="Q20" s="209">
        <f>O20/O59*100</f>
        <v>0.9519688446559932</v>
      </c>
      <c r="R20" s="208" t="s">
        <v>141</v>
      </c>
    </row>
    <row r="21" spans="2:18" ht="15.75" customHeight="1">
      <c r="B21" s="225">
        <v>16</v>
      </c>
      <c r="C21" s="111" t="s">
        <v>81</v>
      </c>
      <c r="D21" s="205">
        <v>61</v>
      </c>
      <c r="E21" s="206">
        <v>0</v>
      </c>
      <c r="F21" s="206">
        <v>3</v>
      </c>
      <c r="G21" s="207">
        <f t="shared" si="0"/>
        <v>61</v>
      </c>
      <c r="H21" s="208" t="s">
        <v>58</v>
      </c>
      <c r="I21" s="209">
        <f>G21/G59*100</f>
        <v>1.312110131211013</v>
      </c>
      <c r="J21" s="208" t="s">
        <v>141</v>
      </c>
      <c r="K21" s="210"/>
      <c r="L21" s="211">
        <v>19</v>
      </c>
      <c r="M21" s="206">
        <v>1</v>
      </c>
      <c r="N21" s="206">
        <v>0</v>
      </c>
      <c r="O21" s="207">
        <f t="shared" si="1"/>
        <v>20</v>
      </c>
      <c r="P21" s="208" t="s">
        <v>58</v>
      </c>
      <c r="Q21" s="209">
        <f>O21/O59*100</f>
        <v>0.865426222414539</v>
      </c>
      <c r="R21" s="208" t="s">
        <v>141</v>
      </c>
    </row>
    <row r="22" spans="2:18" ht="15.75" customHeight="1">
      <c r="B22" s="225">
        <v>17</v>
      </c>
      <c r="C22" s="111" t="s">
        <v>82</v>
      </c>
      <c r="D22" s="205">
        <v>176</v>
      </c>
      <c r="E22" s="206">
        <v>4</v>
      </c>
      <c r="F22" s="206">
        <v>3</v>
      </c>
      <c r="G22" s="207">
        <f t="shared" si="0"/>
        <v>180</v>
      </c>
      <c r="H22" s="208" t="s">
        <v>58</v>
      </c>
      <c r="I22" s="209">
        <f>G22/G59*100</f>
        <v>3.871800387180039</v>
      </c>
      <c r="J22" s="208" t="s">
        <v>141</v>
      </c>
      <c r="K22" s="210"/>
      <c r="L22" s="211">
        <v>73</v>
      </c>
      <c r="M22" s="206">
        <v>3</v>
      </c>
      <c r="N22" s="206">
        <v>6</v>
      </c>
      <c r="O22" s="207">
        <f t="shared" si="1"/>
        <v>76</v>
      </c>
      <c r="P22" s="208" t="s">
        <v>58</v>
      </c>
      <c r="Q22" s="209">
        <f>O22/O59*100</f>
        <v>3.288619645175249</v>
      </c>
      <c r="R22" s="208" t="s">
        <v>141</v>
      </c>
    </row>
    <row r="23" spans="3:18" ht="15.75" customHeight="1" thickBot="1">
      <c r="C23" s="226" t="s">
        <v>143</v>
      </c>
      <c r="D23" s="227">
        <v>3393</v>
      </c>
      <c r="E23" s="228">
        <f>SUM(E13:E22)</f>
        <v>84</v>
      </c>
      <c r="F23" s="228">
        <f>SUM(F13:F22)</f>
        <v>115</v>
      </c>
      <c r="G23" s="215">
        <f t="shared" si="0"/>
        <v>3477</v>
      </c>
      <c r="H23" s="215" t="s">
        <v>58</v>
      </c>
      <c r="I23" s="216">
        <f>G23/G59*100</f>
        <v>74.79027747902775</v>
      </c>
      <c r="J23" s="215" t="s">
        <v>141</v>
      </c>
      <c r="K23" s="215"/>
      <c r="L23" s="215">
        <v>1612</v>
      </c>
      <c r="M23" s="215">
        <f>SUM(M13:M22)</f>
        <v>45</v>
      </c>
      <c r="N23" s="215">
        <f>SUM(N13:N22)</f>
        <v>53</v>
      </c>
      <c r="O23" s="215">
        <f t="shared" si="1"/>
        <v>1657</v>
      </c>
      <c r="P23" s="217" t="s">
        <v>58</v>
      </c>
      <c r="Q23" s="218">
        <f>O23/O59*100</f>
        <v>71.70056252704457</v>
      </c>
      <c r="R23" s="217" t="s">
        <v>141</v>
      </c>
    </row>
    <row r="24" spans="1:18" ht="15.75" customHeight="1">
      <c r="A24" s="142" t="s">
        <v>145</v>
      </c>
      <c r="B24" s="219">
        <v>18</v>
      </c>
      <c r="C24" s="142" t="s">
        <v>83</v>
      </c>
      <c r="D24" s="220">
        <v>10</v>
      </c>
      <c r="E24" s="221">
        <v>2</v>
      </c>
      <c r="F24" s="221">
        <v>0</v>
      </c>
      <c r="G24" s="222">
        <f t="shared" si="0"/>
        <v>12</v>
      </c>
      <c r="H24" s="208" t="s">
        <v>58</v>
      </c>
      <c r="I24" s="223">
        <f>G24/G59*100</f>
        <v>0.2581200258120026</v>
      </c>
      <c r="J24" s="208" t="s">
        <v>141</v>
      </c>
      <c r="K24" s="208"/>
      <c r="L24" s="224">
        <v>8</v>
      </c>
      <c r="M24" s="206">
        <v>1</v>
      </c>
      <c r="N24" s="206">
        <v>0</v>
      </c>
      <c r="O24" s="222">
        <f t="shared" si="1"/>
        <v>9</v>
      </c>
      <c r="P24" s="208" t="s">
        <v>58</v>
      </c>
      <c r="Q24" s="223">
        <f>O24/O59*100</f>
        <v>0.38944180008654267</v>
      </c>
      <c r="R24" s="208" t="s">
        <v>141</v>
      </c>
    </row>
    <row r="25" spans="2:18" ht="15.75" customHeight="1">
      <c r="B25" s="184">
        <v>19</v>
      </c>
      <c r="C25" s="111" t="s">
        <v>84</v>
      </c>
      <c r="D25" s="205">
        <v>7</v>
      </c>
      <c r="E25" s="206">
        <v>0</v>
      </c>
      <c r="F25" s="206">
        <v>0</v>
      </c>
      <c r="G25" s="207">
        <f t="shared" si="0"/>
        <v>7</v>
      </c>
      <c r="H25" s="208" t="s">
        <v>58</v>
      </c>
      <c r="I25" s="209">
        <f>G25/G59*100</f>
        <v>0.1505700150570015</v>
      </c>
      <c r="J25" s="208" t="s">
        <v>141</v>
      </c>
      <c r="K25" s="210"/>
      <c r="L25" s="211">
        <v>4</v>
      </c>
      <c r="M25" s="206">
        <v>0</v>
      </c>
      <c r="N25" s="206">
        <v>0</v>
      </c>
      <c r="O25" s="207">
        <f t="shared" si="1"/>
        <v>4</v>
      </c>
      <c r="P25" s="208" t="s">
        <v>58</v>
      </c>
      <c r="Q25" s="209">
        <f>O25/O59*100</f>
        <v>0.17308524448290782</v>
      </c>
      <c r="R25" s="208" t="s">
        <v>141</v>
      </c>
    </row>
    <row r="26" spans="2:18" ht="15.75" customHeight="1">
      <c r="B26" s="184">
        <v>20</v>
      </c>
      <c r="C26" s="111" t="s">
        <v>85</v>
      </c>
      <c r="D26" s="205">
        <v>16</v>
      </c>
      <c r="E26" s="206">
        <v>2</v>
      </c>
      <c r="F26" s="206">
        <v>0</v>
      </c>
      <c r="G26" s="207">
        <f t="shared" si="0"/>
        <v>18</v>
      </c>
      <c r="H26" s="208" t="s">
        <v>58</v>
      </c>
      <c r="I26" s="209">
        <f>G26/G59*100</f>
        <v>0.3871800387180039</v>
      </c>
      <c r="J26" s="208" t="s">
        <v>141</v>
      </c>
      <c r="K26" s="210"/>
      <c r="L26" s="211">
        <v>7</v>
      </c>
      <c r="M26" s="206">
        <v>0</v>
      </c>
      <c r="N26" s="206">
        <v>0</v>
      </c>
      <c r="O26" s="207">
        <f t="shared" si="1"/>
        <v>7</v>
      </c>
      <c r="P26" s="208" t="s">
        <v>58</v>
      </c>
      <c r="Q26" s="209">
        <f>O26/O59*100</f>
        <v>0.3028991778450887</v>
      </c>
      <c r="R26" s="208" t="s">
        <v>141</v>
      </c>
    </row>
    <row r="27" spans="3:18" ht="15.75" customHeight="1" thickBot="1">
      <c r="C27" s="226" t="s">
        <v>143</v>
      </c>
      <c r="D27" s="227">
        <v>33</v>
      </c>
      <c r="E27" s="228">
        <f>SUM(E24:E26)</f>
        <v>4</v>
      </c>
      <c r="F27" s="228">
        <f>SUM(F24:F26)</f>
        <v>0</v>
      </c>
      <c r="G27" s="215">
        <f t="shared" si="0"/>
        <v>37</v>
      </c>
      <c r="H27" s="215" t="s">
        <v>58</v>
      </c>
      <c r="I27" s="216">
        <f>G27/G59*100</f>
        <v>0.795870079587008</v>
      </c>
      <c r="J27" s="215" t="s">
        <v>141</v>
      </c>
      <c r="K27" s="215"/>
      <c r="L27" s="215">
        <v>19</v>
      </c>
      <c r="M27" s="215">
        <f>SUM(M24:M26)</f>
        <v>1</v>
      </c>
      <c r="N27" s="215">
        <f>SUM(N24:N26)</f>
        <v>0</v>
      </c>
      <c r="O27" s="215">
        <f t="shared" si="1"/>
        <v>20</v>
      </c>
      <c r="P27" s="217" t="s">
        <v>58</v>
      </c>
      <c r="Q27" s="218">
        <f>O27/O59*100</f>
        <v>0.865426222414539</v>
      </c>
      <c r="R27" s="217" t="s">
        <v>141</v>
      </c>
    </row>
    <row r="28" spans="1:18" ht="15.75" customHeight="1">
      <c r="A28" s="142" t="s">
        <v>146</v>
      </c>
      <c r="B28" s="219">
        <v>21</v>
      </c>
      <c r="C28" s="142" t="s">
        <v>86</v>
      </c>
      <c r="D28" s="220">
        <v>22</v>
      </c>
      <c r="E28" s="221">
        <v>0</v>
      </c>
      <c r="F28" s="221">
        <v>2</v>
      </c>
      <c r="G28" s="222">
        <f t="shared" si="0"/>
        <v>22</v>
      </c>
      <c r="H28" s="208" t="s">
        <v>58</v>
      </c>
      <c r="I28" s="223">
        <f>G28/G59*100</f>
        <v>0.47322004732200473</v>
      </c>
      <c r="J28" s="208" t="s">
        <v>141</v>
      </c>
      <c r="K28" s="208"/>
      <c r="L28" s="224">
        <v>24</v>
      </c>
      <c r="M28" s="206">
        <v>0</v>
      </c>
      <c r="N28" s="206">
        <v>1</v>
      </c>
      <c r="O28" s="222">
        <f t="shared" si="1"/>
        <v>24</v>
      </c>
      <c r="P28" s="208" t="s">
        <v>58</v>
      </c>
      <c r="Q28" s="223">
        <f>O28/O59*100</f>
        <v>1.038511466897447</v>
      </c>
      <c r="R28" s="208" t="s">
        <v>141</v>
      </c>
    </row>
    <row r="29" spans="2:18" ht="15.75" customHeight="1">
      <c r="B29" s="184">
        <v>22</v>
      </c>
      <c r="C29" s="111" t="s">
        <v>87</v>
      </c>
      <c r="D29" s="205">
        <v>112</v>
      </c>
      <c r="E29" s="206">
        <v>3</v>
      </c>
      <c r="F29" s="206">
        <v>9</v>
      </c>
      <c r="G29" s="207">
        <f t="shared" si="0"/>
        <v>115</v>
      </c>
      <c r="H29" s="208" t="s">
        <v>58</v>
      </c>
      <c r="I29" s="209">
        <f>G29/G59*100</f>
        <v>2.4736502473650246</v>
      </c>
      <c r="J29" s="208" t="s">
        <v>141</v>
      </c>
      <c r="K29" s="210"/>
      <c r="L29" s="211">
        <v>64</v>
      </c>
      <c r="M29" s="206">
        <v>2</v>
      </c>
      <c r="N29" s="206">
        <v>1</v>
      </c>
      <c r="O29" s="207">
        <f t="shared" si="1"/>
        <v>66</v>
      </c>
      <c r="P29" s="208" t="s">
        <v>58</v>
      </c>
      <c r="Q29" s="209">
        <f>O29/O59*100</f>
        <v>2.855906533967979</v>
      </c>
      <c r="R29" s="208" t="s">
        <v>141</v>
      </c>
    </row>
    <row r="30" spans="2:18" ht="15.75" customHeight="1">
      <c r="B30" s="184">
        <v>23</v>
      </c>
      <c r="C30" s="111" t="s">
        <v>88</v>
      </c>
      <c r="D30" s="205">
        <v>158</v>
      </c>
      <c r="E30" s="206">
        <v>10</v>
      </c>
      <c r="F30" s="206">
        <v>15</v>
      </c>
      <c r="G30" s="207">
        <f t="shared" si="0"/>
        <v>168</v>
      </c>
      <c r="H30" s="208" t="s">
        <v>58</v>
      </c>
      <c r="I30" s="209">
        <f>G30/G59*100</f>
        <v>3.613680361368036</v>
      </c>
      <c r="J30" s="208" t="s">
        <v>141</v>
      </c>
      <c r="K30" s="210"/>
      <c r="L30" s="211">
        <v>76</v>
      </c>
      <c r="M30" s="206">
        <v>2</v>
      </c>
      <c r="N30" s="206">
        <v>2</v>
      </c>
      <c r="O30" s="207">
        <f t="shared" si="1"/>
        <v>78</v>
      </c>
      <c r="P30" s="208" t="s">
        <v>58</v>
      </c>
      <c r="Q30" s="209">
        <f>O30/O59*100</f>
        <v>3.375162267416703</v>
      </c>
      <c r="R30" s="208" t="s">
        <v>141</v>
      </c>
    </row>
    <row r="31" spans="2:18" ht="15.75" customHeight="1">
      <c r="B31" s="184">
        <v>24</v>
      </c>
      <c r="C31" s="111" t="s">
        <v>89</v>
      </c>
      <c r="D31" s="205">
        <v>60</v>
      </c>
      <c r="E31" s="206">
        <v>0</v>
      </c>
      <c r="F31" s="206">
        <v>2</v>
      </c>
      <c r="G31" s="207">
        <f t="shared" si="0"/>
        <v>60</v>
      </c>
      <c r="H31" s="208" t="s">
        <v>58</v>
      </c>
      <c r="I31" s="209">
        <f>G31/G59*100</f>
        <v>1.2906001290600129</v>
      </c>
      <c r="J31" s="208" t="s">
        <v>141</v>
      </c>
      <c r="K31" s="210"/>
      <c r="L31" s="211">
        <v>28</v>
      </c>
      <c r="M31" s="206">
        <v>0</v>
      </c>
      <c r="N31" s="206">
        <v>1</v>
      </c>
      <c r="O31" s="207">
        <f t="shared" si="1"/>
        <v>28</v>
      </c>
      <c r="P31" s="208" t="s">
        <v>58</v>
      </c>
      <c r="Q31" s="209">
        <f>O31/O59*100</f>
        <v>1.2115967113803547</v>
      </c>
      <c r="R31" s="208" t="s">
        <v>141</v>
      </c>
    </row>
    <row r="32" spans="3:18" ht="15.75" customHeight="1" thickBot="1">
      <c r="C32" s="226" t="s">
        <v>143</v>
      </c>
      <c r="D32" s="227">
        <v>352</v>
      </c>
      <c r="E32" s="228">
        <f>SUM(E28:E31)</f>
        <v>13</v>
      </c>
      <c r="F32" s="228">
        <f>SUM(F28:F31)</f>
        <v>28</v>
      </c>
      <c r="G32" s="215">
        <f t="shared" si="0"/>
        <v>365</v>
      </c>
      <c r="H32" s="215" t="s">
        <v>58</v>
      </c>
      <c r="I32" s="216">
        <f>G32/G59*100</f>
        <v>7.851150785115078</v>
      </c>
      <c r="J32" s="215" t="s">
        <v>141</v>
      </c>
      <c r="K32" s="215"/>
      <c r="L32" s="215">
        <v>192</v>
      </c>
      <c r="M32" s="215">
        <f>SUM(M28:M31)</f>
        <v>4</v>
      </c>
      <c r="N32" s="215">
        <f>SUM(N28:N31)</f>
        <v>5</v>
      </c>
      <c r="O32" s="215">
        <f t="shared" si="1"/>
        <v>196</v>
      </c>
      <c r="P32" s="217" t="s">
        <v>58</v>
      </c>
      <c r="Q32" s="218">
        <f>O32/O59*100</f>
        <v>8.481176979662484</v>
      </c>
      <c r="R32" s="217" t="s">
        <v>141</v>
      </c>
    </row>
    <row r="33" spans="1:18" ht="15.75" customHeight="1">
      <c r="A33" s="142" t="s">
        <v>147</v>
      </c>
      <c r="B33" s="219">
        <v>25</v>
      </c>
      <c r="C33" s="142" t="s">
        <v>90</v>
      </c>
      <c r="D33" s="220">
        <v>10</v>
      </c>
      <c r="E33" s="221">
        <v>1</v>
      </c>
      <c r="F33" s="221">
        <v>0</v>
      </c>
      <c r="G33" s="222">
        <f t="shared" si="0"/>
        <v>11</v>
      </c>
      <c r="H33" s="208" t="s">
        <v>58</v>
      </c>
      <c r="I33" s="223">
        <f>G33/G59*100</f>
        <v>0.23661002366100237</v>
      </c>
      <c r="J33" s="208" t="s">
        <v>141</v>
      </c>
      <c r="K33" s="208"/>
      <c r="L33" s="224">
        <v>11</v>
      </c>
      <c r="M33" s="206">
        <v>1</v>
      </c>
      <c r="N33" s="206">
        <v>2</v>
      </c>
      <c r="O33" s="222">
        <f t="shared" si="1"/>
        <v>12</v>
      </c>
      <c r="P33" s="208" t="s">
        <v>58</v>
      </c>
      <c r="Q33" s="223">
        <f>O33/O59*100</f>
        <v>0.5192557334487236</v>
      </c>
      <c r="R33" s="208" t="s">
        <v>141</v>
      </c>
    </row>
    <row r="34" spans="2:18" ht="15.75" customHeight="1">
      <c r="B34" s="184">
        <v>26</v>
      </c>
      <c r="C34" s="111" t="s">
        <v>91</v>
      </c>
      <c r="D34" s="205">
        <v>47</v>
      </c>
      <c r="E34" s="206">
        <v>1</v>
      </c>
      <c r="F34" s="206">
        <v>0</v>
      </c>
      <c r="G34" s="207">
        <f t="shared" si="0"/>
        <v>48</v>
      </c>
      <c r="H34" s="208" t="s">
        <v>58</v>
      </c>
      <c r="I34" s="209">
        <f>G34/G59*100</f>
        <v>1.0324801032480104</v>
      </c>
      <c r="J34" s="208" t="s">
        <v>141</v>
      </c>
      <c r="K34" s="210"/>
      <c r="L34" s="211">
        <v>27</v>
      </c>
      <c r="M34" s="206">
        <v>3</v>
      </c>
      <c r="N34" s="206">
        <v>1</v>
      </c>
      <c r="O34" s="207">
        <f t="shared" si="1"/>
        <v>30</v>
      </c>
      <c r="P34" s="208" t="s">
        <v>58</v>
      </c>
      <c r="Q34" s="209">
        <f>O34/O59*100</f>
        <v>1.2981393336218088</v>
      </c>
      <c r="R34" s="208" t="s">
        <v>141</v>
      </c>
    </row>
    <row r="35" spans="2:18" ht="15.75" customHeight="1">
      <c r="B35" s="184">
        <v>27</v>
      </c>
      <c r="C35" s="111" t="s">
        <v>92</v>
      </c>
      <c r="D35" s="205">
        <v>295</v>
      </c>
      <c r="E35" s="206">
        <v>7</v>
      </c>
      <c r="F35" s="206">
        <v>15</v>
      </c>
      <c r="G35" s="207">
        <f t="shared" si="0"/>
        <v>302</v>
      </c>
      <c r="H35" s="208" t="s">
        <v>58</v>
      </c>
      <c r="I35" s="209">
        <f>G35/G59*100</f>
        <v>6.496020649602065</v>
      </c>
      <c r="J35" s="208" t="s">
        <v>141</v>
      </c>
      <c r="K35" s="210"/>
      <c r="L35" s="211">
        <v>115</v>
      </c>
      <c r="M35" s="206">
        <v>3</v>
      </c>
      <c r="N35" s="206">
        <v>7</v>
      </c>
      <c r="O35" s="207">
        <f t="shared" si="1"/>
        <v>118</v>
      </c>
      <c r="P35" s="208" t="s">
        <v>58</v>
      </c>
      <c r="Q35" s="209">
        <f>O35/O59*100</f>
        <v>5.106014712245781</v>
      </c>
      <c r="R35" s="208" t="s">
        <v>141</v>
      </c>
    </row>
    <row r="36" spans="2:18" ht="15.75" customHeight="1">
      <c r="B36" s="184">
        <v>28</v>
      </c>
      <c r="C36" s="111" t="s">
        <v>93</v>
      </c>
      <c r="D36" s="205">
        <v>58</v>
      </c>
      <c r="E36" s="206">
        <v>2</v>
      </c>
      <c r="F36" s="206">
        <v>1</v>
      </c>
      <c r="G36" s="207">
        <f t="shared" si="0"/>
        <v>60</v>
      </c>
      <c r="H36" s="208" t="s">
        <v>58</v>
      </c>
      <c r="I36" s="209">
        <f>G36/G59*100</f>
        <v>1.2906001290600129</v>
      </c>
      <c r="J36" s="208" t="s">
        <v>141</v>
      </c>
      <c r="K36" s="210"/>
      <c r="L36" s="211">
        <v>37</v>
      </c>
      <c r="M36" s="206">
        <v>2</v>
      </c>
      <c r="N36" s="206">
        <v>2</v>
      </c>
      <c r="O36" s="207">
        <f t="shared" si="1"/>
        <v>39</v>
      </c>
      <c r="P36" s="208" t="s">
        <v>58</v>
      </c>
      <c r="Q36" s="209">
        <f>O36/O59*100</f>
        <v>1.6875811337083515</v>
      </c>
      <c r="R36" s="208" t="s">
        <v>141</v>
      </c>
    </row>
    <row r="37" spans="2:18" ht="15.75" customHeight="1">
      <c r="B37" s="184">
        <v>29</v>
      </c>
      <c r="C37" s="111" t="s">
        <v>94</v>
      </c>
      <c r="D37" s="205">
        <v>25</v>
      </c>
      <c r="E37" s="206">
        <v>0</v>
      </c>
      <c r="F37" s="206">
        <v>1</v>
      </c>
      <c r="G37" s="207">
        <f aca="true" t="shared" si="2" ref="G37:G58">D37+E37</f>
        <v>25</v>
      </c>
      <c r="H37" s="208" t="s">
        <v>58</v>
      </c>
      <c r="I37" s="209">
        <f>G37/G59*100</f>
        <v>0.5377500537750054</v>
      </c>
      <c r="J37" s="208" t="s">
        <v>141</v>
      </c>
      <c r="K37" s="210"/>
      <c r="L37" s="211">
        <v>10</v>
      </c>
      <c r="M37" s="206">
        <v>0</v>
      </c>
      <c r="N37" s="206">
        <v>1</v>
      </c>
      <c r="O37" s="207">
        <f aca="true" t="shared" si="3" ref="O37:O58">SUM(L37:M37)</f>
        <v>10</v>
      </c>
      <c r="P37" s="208" t="s">
        <v>58</v>
      </c>
      <c r="Q37" s="209">
        <f>O37/O59*100</f>
        <v>0.4327131112072695</v>
      </c>
      <c r="R37" s="208" t="s">
        <v>141</v>
      </c>
    </row>
    <row r="38" spans="2:18" ht="15.75" customHeight="1">
      <c r="B38" s="184">
        <v>30</v>
      </c>
      <c r="C38" s="111" t="s">
        <v>95</v>
      </c>
      <c r="D38" s="205">
        <v>11</v>
      </c>
      <c r="E38" s="206">
        <v>0</v>
      </c>
      <c r="F38" s="206">
        <v>1</v>
      </c>
      <c r="G38" s="207">
        <f t="shared" si="2"/>
        <v>11</v>
      </c>
      <c r="H38" s="208" t="s">
        <v>58</v>
      </c>
      <c r="I38" s="209">
        <f>G38/G59*100</f>
        <v>0.23661002366100237</v>
      </c>
      <c r="J38" s="208" t="s">
        <v>141</v>
      </c>
      <c r="K38" s="210"/>
      <c r="L38" s="211">
        <v>13</v>
      </c>
      <c r="M38" s="206">
        <v>0</v>
      </c>
      <c r="N38" s="206">
        <v>1</v>
      </c>
      <c r="O38" s="207">
        <f t="shared" si="3"/>
        <v>13</v>
      </c>
      <c r="P38" s="208" t="s">
        <v>58</v>
      </c>
      <c r="Q38" s="209">
        <f>O38/O59*100</f>
        <v>0.5625270445694505</v>
      </c>
      <c r="R38" s="208" t="s">
        <v>141</v>
      </c>
    </row>
    <row r="39" spans="3:18" ht="15.75" customHeight="1" thickBot="1">
      <c r="C39" s="226" t="s">
        <v>143</v>
      </c>
      <c r="D39" s="227">
        <v>446</v>
      </c>
      <c r="E39" s="228">
        <f>SUM(E33:E38)</f>
        <v>11</v>
      </c>
      <c r="F39" s="228">
        <f>SUM(F33:F38)</f>
        <v>18</v>
      </c>
      <c r="G39" s="215">
        <f t="shared" si="2"/>
        <v>457</v>
      </c>
      <c r="H39" s="215" t="s">
        <v>58</v>
      </c>
      <c r="I39" s="216">
        <f>G39/G59*100</f>
        <v>9.830070983007099</v>
      </c>
      <c r="J39" s="215" t="s">
        <v>141</v>
      </c>
      <c r="K39" s="215"/>
      <c r="L39" s="215">
        <v>213</v>
      </c>
      <c r="M39" s="215">
        <f>SUM(M33:M38)</f>
        <v>9</v>
      </c>
      <c r="N39" s="215">
        <f>SUM(N33:N38)</f>
        <v>14</v>
      </c>
      <c r="O39" s="215">
        <f t="shared" si="3"/>
        <v>222</v>
      </c>
      <c r="P39" s="217" t="s">
        <v>58</v>
      </c>
      <c r="Q39" s="218">
        <f>O39/O59*100</f>
        <v>9.606231068801385</v>
      </c>
      <c r="R39" s="217" t="s">
        <v>141</v>
      </c>
    </row>
    <row r="40" spans="1:18" ht="15.75" customHeight="1">
      <c r="A40" s="142" t="s">
        <v>148</v>
      </c>
      <c r="B40" s="219">
        <v>31</v>
      </c>
      <c r="C40" s="142" t="s">
        <v>96</v>
      </c>
      <c r="D40" s="220">
        <v>2</v>
      </c>
      <c r="E40" s="221">
        <v>1</v>
      </c>
      <c r="F40" s="221">
        <v>0</v>
      </c>
      <c r="G40" s="222">
        <f t="shared" si="2"/>
        <v>3</v>
      </c>
      <c r="H40" s="208" t="s">
        <v>58</v>
      </c>
      <c r="I40" s="223">
        <f>G40/G59*100</f>
        <v>0.06453000645300065</v>
      </c>
      <c r="J40" s="208" t="s">
        <v>141</v>
      </c>
      <c r="K40" s="208"/>
      <c r="L40" s="224">
        <v>1</v>
      </c>
      <c r="M40" s="206">
        <v>0</v>
      </c>
      <c r="N40" s="206">
        <v>0</v>
      </c>
      <c r="O40" s="222">
        <f t="shared" si="3"/>
        <v>1</v>
      </c>
      <c r="P40" s="208" t="s">
        <v>58</v>
      </c>
      <c r="Q40" s="223">
        <f>O40/O59*100</f>
        <v>0.043271311120726956</v>
      </c>
      <c r="R40" s="208" t="s">
        <v>141</v>
      </c>
    </row>
    <row r="41" spans="2:18" ht="15.75" customHeight="1">
      <c r="B41" s="184">
        <v>32</v>
      </c>
      <c r="C41" s="111" t="s">
        <v>97</v>
      </c>
      <c r="D41" s="205">
        <v>4</v>
      </c>
      <c r="E41" s="206">
        <v>0</v>
      </c>
      <c r="F41" s="206">
        <v>0</v>
      </c>
      <c r="G41" s="207">
        <f t="shared" si="2"/>
        <v>4</v>
      </c>
      <c r="H41" s="208" t="s">
        <v>58</v>
      </c>
      <c r="I41" s="209">
        <f>G41/G59*100</f>
        <v>0.08604000860400086</v>
      </c>
      <c r="J41" s="208" t="s">
        <v>141</v>
      </c>
      <c r="K41" s="210"/>
      <c r="L41" s="211">
        <v>1</v>
      </c>
      <c r="M41" s="206">
        <v>0</v>
      </c>
      <c r="N41" s="206">
        <v>0</v>
      </c>
      <c r="O41" s="207">
        <f t="shared" si="3"/>
        <v>1</v>
      </c>
      <c r="P41" s="208" t="s">
        <v>58</v>
      </c>
      <c r="Q41" s="209">
        <f>O41/O59*100</f>
        <v>0.043271311120726956</v>
      </c>
      <c r="R41" s="208" t="s">
        <v>141</v>
      </c>
    </row>
    <row r="42" spans="2:18" ht="15.75" customHeight="1">
      <c r="B42" s="184">
        <v>33</v>
      </c>
      <c r="C42" s="111" t="s">
        <v>98</v>
      </c>
      <c r="D42" s="205">
        <v>8</v>
      </c>
      <c r="E42" s="206">
        <v>0</v>
      </c>
      <c r="F42" s="206">
        <v>1</v>
      </c>
      <c r="G42" s="207">
        <f t="shared" si="2"/>
        <v>8</v>
      </c>
      <c r="H42" s="208" t="s">
        <v>58</v>
      </c>
      <c r="I42" s="209">
        <f>G42/G59*100</f>
        <v>0.17208001720800173</v>
      </c>
      <c r="J42" s="208" t="s">
        <v>141</v>
      </c>
      <c r="K42" s="210"/>
      <c r="L42" s="211">
        <v>6</v>
      </c>
      <c r="M42" s="206">
        <v>0</v>
      </c>
      <c r="N42" s="206">
        <v>0</v>
      </c>
      <c r="O42" s="207">
        <f t="shared" si="3"/>
        <v>6</v>
      </c>
      <c r="P42" s="208" t="s">
        <v>58</v>
      </c>
      <c r="Q42" s="209">
        <f>O42/O59*100</f>
        <v>0.2596278667243618</v>
      </c>
      <c r="R42" s="208" t="s">
        <v>141</v>
      </c>
    </row>
    <row r="43" spans="2:18" ht="15.75" customHeight="1">
      <c r="B43" s="184">
        <v>34</v>
      </c>
      <c r="C43" s="111" t="s">
        <v>99</v>
      </c>
      <c r="D43" s="205">
        <v>22</v>
      </c>
      <c r="E43" s="206">
        <v>1</v>
      </c>
      <c r="F43" s="206">
        <v>0</v>
      </c>
      <c r="G43" s="207">
        <f t="shared" si="2"/>
        <v>23</v>
      </c>
      <c r="H43" s="208" t="s">
        <v>58</v>
      </c>
      <c r="I43" s="209">
        <f>G43/G59*100</f>
        <v>0.4947300494730049</v>
      </c>
      <c r="J43" s="208" t="s">
        <v>141</v>
      </c>
      <c r="K43" s="210"/>
      <c r="L43" s="211">
        <v>10</v>
      </c>
      <c r="M43" s="206">
        <v>1</v>
      </c>
      <c r="N43" s="206">
        <v>0</v>
      </c>
      <c r="O43" s="207">
        <f t="shared" si="3"/>
        <v>11</v>
      </c>
      <c r="P43" s="208" t="s">
        <v>58</v>
      </c>
      <c r="Q43" s="209">
        <f>O43/O59*100</f>
        <v>0.4759844223279966</v>
      </c>
      <c r="R43" s="208" t="s">
        <v>141</v>
      </c>
    </row>
    <row r="44" spans="2:18" ht="15.75" customHeight="1">
      <c r="B44" s="184">
        <v>35</v>
      </c>
      <c r="C44" s="111" t="s">
        <v>100</v>
      </c>
      <c r="D44" s="205">
        <v>8</v>
      </c>
      <c r="E44" s="206">
        <v>0</v>
      </c>
      <c r="F44" s="206">
        <v>0</v>
      </c>
      <c r="G44" s="207">
        <f t="shared" si="2"/>
        <v>8</v>
      </c>
      <c r="H44" s="208" t="s">
        <v>58</v>
      </c>
      <c r="I44" s="209">
        <f>G44/G59*100</f>
        <v>0.17208001720800173</v>
      </c>
      <c r="J44" s="208" t="s">
        <v>141</v>
      </c>
      <c r="K44" s="210"/>
      <c r="L44" s="211">
        <v>6</v>
      </c>
      <c r="M44" s="206">
        <v>0</v>
      </c>
      <c r="N44" s="206">
        <v>0</v>
      </c>
      <c r="O44" s="207">
        <f t="shared" si="3"/>
        <v>6</v>
      </c>
      <c r="P44" s="208" t="s">
        <v>58</v>
      </c>
      <c r="Q44" s="209">
        <f>O44/O59*100</f>
        <v>0.2596278667243618</v>
      </c>
      <c r="R44" s="208" t="s">
        <v>141</v>
      </c>
    </row>
    <row r="45" spans="2:18" ht="15.75" customHeight="1">
      <c r="B45" s="184">
        <v>36</v>
      </c>
      <c r="C45" s="111" t="s">
        <v>101</v>
      </c>
      <c r="D45" s="205">
        <v>2</v>
      </c>
      <c r="E45" s="206">
        <v>0</v>
      </c>
      <c r="F45" s="206">
        <v>0</v>
      </c>
      <c r="G45" s="207">
        <f t="shared" si="2"/>
        <v>2</v>
      </c>
      <c r="H45" s="208" t="s">
        <v>58</v>
      </c>
      <c r="I45" s="209">
        <f>G45/G59*100</f>
        <v>0.04302000430200043</v>
      </c>
      <c r="J45" s="208" t="s">
        <v>141</v>
      </c>
      <c r="K45" s="210"/>
      <c r="L45" s="211">
        <v>2</v>
      </c>
      <c r="M45" s="206">
        <v>0</v>
      </c>
      <c r="N45" s="206">
        <v>0</v>
      </c>
      <c r="O45" s="207">
        <f t="shared" si="3"/>
        <v>2</v>
      </c>
      <c r="P45" s="208" t="s">
        <v>58</v>
      </c>
      <c r="Q45" s="209">
        <f>O45/O59*100</f>
        <v>0.08654262224145391</v>
      </c>
      <c r="R45" s="208" t="s">
        <v>141</v>
      </c>
    </row>
    <row r="46" spans="2:18" ht="15.75" customHeight="1">
      <c r="B46" s="184">
        <v>37</v>
      </c>
      <c r="C46" s="111" t="s">
        <v>102</v>
      </c>
      <c r="D46" s="205">
        <v>8</v>
      </c>
      <c r="E46" s="206">
        <v>0</v>
      </c>
      <c r="F46" s="206">
        <v>1</v>
      </c>
      <c r="G46" s="207">
        <f t="shared" si="2"/>
        <v>8</v>
      </c>
      <c r="H46" s="208" t="s">
        <v>58</v>
      </c>
      <c r="I46" s="209">
        <f>G46/G59*100</f>
        <v>0.17208001720800173</v>
      </c>
      <c r="J46" s="208" t="s">
        <v>141</v>
      </c>
      <c r="K46" s="210"/>
      <c r="L46" s="211">
        <v>2</v>
      </c>
      <c r="M46" s="206">
        <v>0</v>
      </c>
      <c r="N46" s="206">
        <v>0</v>
      </c>
      <c r="O46" s="207">
        <f t="shared" si="3"/>
        <v>2</v>
      </c>
      <c r="P46" s="208" t="s">
        <v>58</v>
      </c>
      <c r="Q46" s="209">
        <f>O46/O59*100</f>
        <v>0.08654262224145391</v>
      </c>
      <c r="R46" s="208" t="s">
        <v>141</v>
      </c>
    </row>
    <row r="47" spans="2:18" ht="15.75" customHeight="1">
      <c r="B47" s="184">
        <v>38</v>
      </c>
      <c r="C47" s="111" t="s">
        <v>103</v>
      </c>
      <c r="D47" s="205">
        <v>17</v>
      </c>
      <c r="E47" s="206">
        <v>0</v>
      </c>
      <c r="F47" s="206">
        <v>4</v>
      </c>
      <c r="G47" s="207">
        <f t="shared" si="2"/>
        <v>17</v>
      </c>
      <c r="H47" s="208" t="s">
        <v>58</v>
      </c>
      <c r="I47" s="209">
        <f>G47/G59*100</f>
        <v>0.36567003656700364</v>
      </c>
      <c r="J47" s="208" t="s">
        <v>141</v>
      </c>
      <c r="K47" s="210"/>
      <c r="L47" s="211">
        <v>9</v>
      </c>
      <c r="M47" s="206">
        <v>0</v>
      </c>
      <c r="N47" s="206">
        <v>0</v>
      </c>
      <c r="O47" s="207">
        <f t="shared" si="3"/>
        <v>9</v>
      </c>
      <c r="P47" s="208" t="s">
        <v>58</v>
      </c>
      <c r="Q47" s="209">
        <f>O47/O59*100</f>
        <v>0.38944180008654267</v>
      </c>
      <c r="R47" s="208" t="s">
        <v>141</v>
      </c>
    </row>
    <row r="48" spans="2:18" ht="15.75" customHeight="1">
      <c r="B48" s="184">
        <v>39</v>
      </c>
      <c r="C48" s="111" t="s">
        <v>104</v>
      </c>
      <c r="D48" s="205">
        <v>9</v>
      </c>
      <c r="E48" s="206">
        <v>0</v>
      </c>
      <c r="F48" s="206">
        <v>0</v>
      </c>
      <c r="G48" s="207">
        <f t="shared" si="2"/>
        <v>9</v>
      </c>
      <c r="H48" s="208" t="s">
        <v>58</v>
      </c>
      <c r="I48" s="209">
        <f>G48/G59*100</f>
        <v>0.19359001935900194</v>
      </c>
      <c r="J48" s="208" t="s">
        <v>141</v>
      </c>
      <c r="K48" s="210"/>
      <c r="L48" s="211">
        <v>4</v>
      </c>
      <c r="M48" s="206">
        <v>0</v>
      </c>
      <c r="N48" s="206">
        <v>1</v>
      </c>
      <c r="O48" s="207">
        <f t="shared" si="3"/>
        <v>4</v>
      </c>
      <c r="P48" s="208" t="s">
        <v>58</v>
      </c>
      <c r="Q48" s="209">
        <f>O48/O59*100</f>
        <v>0.17308524448290782</v>
      </c>
      <c r="R48" s="208" t="s">
        <v>141</v>
      </c>
    </row>
    <row r="49" spans="3:18" ht="15.75" customHeight="1" thickBot="1">
      <c r="C49" s="226" t="s">
        <v>143</v>
      </c>
      <c r="D49" s="227">
        <v>80</v>
      </c>
      <c r="E49" s="228">
        <f>SUM(E40:E48)</f>
        <v>2</v>
      </c>
      <c r="F49" s="228">
        <f>SUM(F40:F48)</f>
        <v>6</v>
      </c>
      <c r="G49" s="215">
        <f t="shared" si="2"/>
        <v>82</v>
      </c>
      <c r="H49" s="215" t="s">
        <v>58</v>
      </c>
      <c r="I49" s="216">
        <f>G49/G59*100</f>
        <v>1.7638201763820176</v>
      </c>
      <c r="J49" s="215" t="s">
        <v>141</v>
      </c>
      <c r="K49" s="215"/>
      <c r="L49" s="215">
        <v>41</v>
      </c>
      <c r="M49" s="215">
        <f>SUM(M40:M48)</f>
        <v>1</v>
      </c>
      <c r="N49" s="215">
        <f>SUM(N40:N48)</f>
        <v>1</v>
      </c>
      <c r="O49" s="215">
        <f t="shared" si="3"/>
        <v>42</v>
      </c>
      <c r="P49" s="217" t="s">
        <v>58</v>
      </c>
      <c r="Q49" s="218">
        <f>O49/O59*100</f>
        <v>1.8173950670705323</v>
      </c>
      <c r="R49" s="217" t="s">
        <v>141</v>
      </c>
    </row>
    <row r="50" spans="1:18" ht="15.75" customHeight="1">
      <c r="A50" s="142" t="s">
        <v>149</v>
      </c>
      <c r="B50" s="219">
        <v>40</v>
      </c>
      <c r="C50" s="142" t="s">
        <v>105</v>
      </c>
      <c r="D50" s="220">
        <v>56</v>
      </c>
      <c r="E50" s="221">
        <v>1</v>
      </c>
      <c r="F50" s="221">
        <v>2</v>
      </c>
      <c r="G50" s="222">
        <f t="shared" si="2"/>
        <v>57</v>
      </c>
      <c r="H50" s="208" t="s">
        <v>58</v>
      </c>
      <c r="I50" s="223">
        <f>G50/G59*100</f>
        <v>1.2260701226070123</v>
      </c>
      <c r="J50" s="208" t="s">
        <v>141</v>
      </c>
      <c r="K50" s="208"/>
      <c r="L50" s="224">
        <v>28</v>
      </c>
      <c r="M50" s="206">
        <v>0</v>
      </c>
      <c r="N50" s="206">
        <v>2</v>
      </c>
      <c r="O50" s="222">
        <f t="shared" si="3"/>
        <v>28</v>
      </c>
      <c r="P50" s="208" t="s">
        <v>58</v>
      </c>
      <c r="Q50" s="223">
        <f>O50/O59*100</f>
        <v>1.2115967113803547</v>
      </c>
      <c r="R50" s="208" t="s">
        <v>141</v>
      </c>
    </row>
    <row r="51" spans="2:18" ht="15.75" customHeight="1">
      <c r="B51" s="184">
        <v>41</v>
      </c>
      <c r="C51" s="111" t="s">
        <v>106</v>
      </c>
      <c r="D51" s="205">
        <v>2</v>
      </c>
      <c r="E51" s="206">
        <v>0</v>
      </c>
      <c r="F51" s="206">
        <v>1</v>
      </c>
      <c r="G51" s="207">
        <f t="shared" si="2"/>
        <v>2</v>
      </c>
      <c r="H51" s="208" t="s">
        <v>58</v>
      </c>
      <c r="I51" s="209">
        <f>G51/G59*100</f>
        <v>0.04302000430200043</v>
      </c>
      <c r="J51" s="208" t="s">
        <v>141</v>
      </c>
      <c r="K51" s="210"/>
      <c r="L51" s="211">
        <v>1</v>
      </c>
      <c r="M51" s="206">
        <v>0</v>
      </c>
      <c r="N51" s="206">
        <v>0</v>
      </c>
      <c r="O51" s="207">
        <f t="shared" si="3"/>
        <v>1</v>
      </c>
      <c r="P51" s="208" t="s">
        <v>58</v>
      </c>
      <c r="Q51" s="209">
        <f>O51/O59*100</f>
        <v>0.043271311120726956</v>
      </c>
      <c r="R51" s="208" t="s">
        <v>141</v>
      </c>
    </row>
    <row r="52" spans="2:18" ht="15.75" customHeight="1">
      <c r="B52" s="184">
        <v>42</v>
      </c>
      <c r="C52" s="111" t="s">
        <v>107</v>
      </c>
      <c r="D52" s="205">
        <v>10</v>
      </c>
      <c r="E52" s="206">
        <v>0</v>
      </c>
      <c r="F52" s="206">
        <v>0</v>
      </c>
      <c r="G52" s="207">
        <f t="shared" si="2"/>
        <v>10</v>
      </c>
      <c r="H52" s="208" t="s">
        <v>58</v>
      </c>
      <c r="I52" s="209">
        <f>G52/G59*100</f>
        <v>0.21510002151000218</v>
      </c>
      <c r="J52" s="208" t="s">
        <v>141</v>
      </c>
      <c r="K52" s="210"/>
      <c r="L52" s="211">
        <v>8</v>
      </c>
      <c r="M52" s="206">
        <v>0</v>
      </c>
      <c r="N52" s="206">
        <v>1</v>
      </c>
      <c r="O52" s="207">
        <f t="shared" si="3"/>
        <v>8</v>
      </c>
      <c r="P52" s="208" t="s">
        <v>58</v>
      </c>
      <c r="Q52" s="209">
        <f>O52/O59*100</f>
        <v>0.34617048896581565</v>
      </c>
      <c r="R52" s="208" t="s">
        <v>141</v>
      </c>
    </row>
    <row r="53" spans="2:18" ht="15.75" customHeight="1">
      <c r="B53" s="184">
        <v>43</v>
      </c>
      <c r="C53" s="111" t="s">
        <v>108</v>
      </c>
      <c r="D53" s="205">
        <v>13</v>
      </c>
      <c r="E53" s="206">
        <v>0</v>
      </c>
      <c r="F53" s="206">
        <v>1</v>
      </c>
      <c r="G53" s="207">
        <f t="shared" si="2"/>
        <v>13</v>
      </c>
      <c r="H53" s="208" t="s">
        <v>58</v>
      </c>
      <c r="I53" s="209">
        <f>G53/G59*100</f>
        <v>0.2796300279630028</v>
      </c>
      <c r="J53" s="208" t="s">
        <v>141</v>
      </c>
      <c r="K53" s="210"/>
      <c r="L53" s="211">
        <v>8</v>
      </c>
      <c r="M53" s="206">
        <v>0</v>
      </c>
      <c r="N53" s="206">
        <v>0</v>
      </c>
      <c r="O53" s="207">
        <f t="shared" si="3"/>
        <v>8</v>
      </c>
      <c r="P53" s="208" t="s">
        <v>58</v>
      </c>
      <c r="Q53" s="209">
        <f>O53/O59*100</f>
        <v>0.34617048896581565</v>
      </c>
      <c r="R53" s="208" t="s">
        <v>141</v>
      </c>
    </row>
    <row r="54" spans="2:18" ht="15.75" customHeight="1">
      <c r="B54" s="184">
        <v>44</v>
      </c>
      <c r="C54" s="111" t="s">
        <v>109</v>
      </c>
      <c r="D54" s="205">
        <v>2</v>
      </c>
      <c r="E54" s="206">
        <v>0</v>
      </c>
      <c r="F54" s="206">
        <v>0</v>
      </c>
      <c r="G54" s="207">
        <f t="shared" si="2"/>
        <v>2</v>
      </c>
      <c r="H54" s="208" t="s">
        <v>58</v>
      </c>
      <c r="I54" s="209">
        <f>G54/G59*100</f>
        <v>0.04302000430200043</v>
      </c>
      <c r="J54" s="208" t="s">
        <v>141</v>
      </c>
      <c r="K54" s="210"/>
      <c r="L54" s="211">
        <v>4</v>
      </c>
      <c r="M54" s="206">
        <v>0</v>
      </c>
      <c r="N54" s="206">
        <v>0</v>
      </c>
      <c r="O54" s="207">
        <f t="shared" si="3"/>
        <v>4</v>
      </c>
      <c r="P54" s="208" t="s">
        <v>58</v>
      </c>
      <c r="Q54" s="209">
        <f>O54/O59*100</f>
        <v>0.17308524448290782</v>
      </c>
      <c r="R54" s="208" t="s">
        <v>141</v>
      </c>
    </row>
    <row r="55" spans="2:18" ht="15.75" customHeight="1">
      <c r="B55" s="184">
        <v>45</v>
      </c>
      <c r="C55" s="111" t="s">
        <v>110</v>
      </c>
      <c r="D55" s="205">
        <v>2</v>
      </c>
      <c r="E55" s="206">
        <v>1</v>
      </c>
      <c r="F55" s="206">
        <v>0</v>
      </c>
      <c r="G55" s="207">
        <f t="shared" si="2"/>
        <v>3</v>
      </c>
      <c r="H55" s="208" t="s">
        <v>58</v>
      </c>
      <c r="I55" s="209">
        <f>G55/G59*100</f>
        <v>0.06453000645300065</v>
      </c>
      <c r="J55" s="208" t="s">
        <v>141</v>
      </c>
      <c r="K55" s="210"/>
      <c r="L55" s="211">
        <v>3</v>
      </c>
      <c r="M55" s="206">
        <v>0</v>
      </c>
      <c r="N55" s="206">
        <v>0</v>
      </c>
      <c r="O55" s="207">
        <f t="shared" si="3"/>
        <v>3</v>
      </c>
      <c r="P55" s="208" t="s">
        <v>58</v>
      </c>
      <c r="Q55" s="209">
        <f>O55/O59*100</f>
        <v>0.1298139333621809</v>
      </c>
      <c r="R55" s="208" t="s">
        <v>141</v>
      </c>
    </row>
    <row r="56" spans="2:18" ht="15.75" customHeight="1">
      <c r="B56" s="184">
        <v>46</v>
      </c>
      <c r="C56" s="111" t="s">
        <v>111</v>
      </c>
      <c r="D56" s="205">
        <v>13</v>
      </c>
      <c r="E56" s="206">
        <v>0</v>
      </c>
      <c r="F56" s="206">
        <v>1</v>
      </c>
      <c r="G56" s="207">
        <f t="shared" si="2"/>
        <v>13</v>
      </c>
      <c r="H56" s="208" t="s">
        <v>58</v>
      </c>
      <c r="I56" s="209">
        <f>G56/G59*100</f>
        <v>0.2796300279630028</v>
      </c>
      <c r="J56" s="208" t="s">
        <v>141</v>
      </c>
      <c r="K56" s="210"/>
      <c r="L56" s="211">
        <v>8</v>
      </c>
      <c r="M56" s="206">
        <v>0</v>
      </c>
      <c r="N56" s="206">
        <v>0</v>
      </c>
      <c r="O56" s="207">
        <f t="shared" si="3"/>
        <v>8</v>
      </c>
      <c r="P56" s="208" t="s">
        <v>58</v>
      </c>
      <c r="Q56" s="209">
        <f>O56/O59*100</f>
        <v>0.34617048896581565</v>
      </c>
      <c r="R56" s="208" t="s">
        <v>141</v>
      </c>
    </row>
    <row r="57" spans="2:18" ht="15.75" customHeight="1">
      <c r="B57" s="184">
        <v>47</v>
      </c>
      <c r="C57" s="111" t="s">
        <v>112</v>
      </c>
      <c r="D57" s="205">
        <v>15</v>
      </c>
      <c r="E57" s="206">
        <v>0</v>
      </c>
      <c r="F57" s="206">
        <v>1</v>
      </c>
      <c r="G57" s="207">
        <f t="shared" si="2"/>
        <v>15</v>
      </c>
      <c r="H57" s="208" t="s">
        <v>58</v>
      </c>
      <c r="I57" s="209">
        <f>G57/G59*100</f>
        <v>0.3226500322650032</v>
      </c>
      <c r="J57" s="208" t="s">
        <v>141</v>
      </c>
      <c r="K57" s="210"/>
      <c r="L57" s="211">
        <v>22</v>
      </c>
      <c r="M57" s="206">
        <v>1</v>
      </c>
      <c r="N57" s="206">
        <v>1</v>
      </c>
      <c r="O57" s="207">
        <f t="shared" si="3"/>
        <v>23</v>
      </c>
      <c r="P57" s="208" t="s">
        <v>58</v>
      </c>
      <c r="Q57" s="209">
        <f>O57/O59*100</f>
        <v>0.99524015577672</v>
      </c>
      <c r="R57" s="208" t="s">
        <v>141</v>
      </c>
    </row>
    <row r="58" spans="3:18" ht="15.75" customHeight="1" thickBot="1">
      <c r="C58" s="226" t="s">
        <v>143</v>
      </c>
      <c r="D58" s="227">
        <v>113</v>
      </c>
      <c r="E58" s="229">
        <f>SUM(E50:E57)</f>
        <v>2</v>
      </c>
      <c r="F58" s="229">
        <f>SUM(F50:F57)</f>
        <v>6</v>
      </c>
      <c r="G58" s="230">
        <f t="shared" si="2"/>
        <v>115</v>
      </c>
      <c r="H58" s="230" t="s">
        <v>58</v>
      </c>
      <c r="I58" s="231">
        <f>G58/G59*100</f>
        <v>2.4736502473650246</v>
      </c>
      <c r="J58" s="230" t="s">
        <v>141</v>
      </c>
      <c r="K58" s="230"/>
      <c r="L58" s="232">
        <v>82</v>
      </c>
      <c r="M58" s="230">
        <f>SUM(M50:M57)</f>
        <v>1</v>
      </c>
      <c r="N58" s="230">
        <f>SUM(N50:N57)</f>
        <v>4</v>
      </c>
      <c r="O58" s="230">
        <f t="shared" si="3"/>
        <v>83</v>
      </c>
      <c r="P58" s="230" t="s">
        <v>58</v>
      </c>
      <c r="Q58" s="231">
        <f>O58/O59*100</f>
        <v>3.591518823020338</v>
      </c>
      <c r="R58" s="230" t="s">
        <v>141</v>
      </c>
    </row>
    <row r="59" spans="1:18" ht="15.75" customHeight="1" thickTop="1">
      <c r="A59" s="233" t="s">
        <v>118</v>
      </c>
      <c r="B59" s="234"/>
      <c r="C59" s="233"/>
      <c r="D59" s="233">
        <v>4519</v>
      </c>
      <c r="E59" s="235">
        <f>E58+E49+E39+E32+E27+E23+E12+E5</f>
        <v>123</v>
      </c>
      <c r="F59" s="235">
        <f>F58+F49+F39+F32+F27+F23+F12+F5</f>
        <v>179</v>
      </c>
      <c r="G59" s="208">
        <f>G58+G49+G39+G32+G27+G23+G12+G5</f>
        <v>4649</v>
      </c>
      <c r="H59" s="208" t="s">
        <v>58</v>
      </c>
      <c r="I59" s="223">
        <f>I58+I49+I39+I32+I27+I23+I12+I5</f>
        <v>100.00000000000001</v>
      </c>
      <c r="J59" s="208" t="s">
        <v>141</v>
      </c>
      <c r="K59" s="208"/>
      <c r="L59" s="208">
        <v>2246</v>
      </c>
      <c r="M59" s="208">
        <f>M58+M49+M39+M32+M27+M23+M12+M5</f>
        <v>63</v>
      </c>
      <c r="N59" s="208">
        <f>N58+N49+N39+N32+N27+N23+N12+N5</f>
        <v>79</v>
      </c>
      <c r="O59" s="208">
        <f>O58+O49+O39+O32+O27+O23+O12+O5</f>
        <v>2311</v>
      </c>
      <c r="P59" s="208" t="s">
        <v>58</v>
      </c>
      <c r="Q59" s="223">
        <f>Q58+Q49+Q39+Q32+Q27+Q23+Q12+Q5</f>
        <v>99.99999999999999</v>
      </c>
      <c r="R59" s="208" t="s">
        <v>141</v>
      </c>
    </row>
  </sheetData>
  <sheetProtection/>
  <printOptions horizontalCentered="1"/>
  <pageMargins left="0.5905511811023623" right="0.5905511811023623" top="0.3937007874015748" bottom="0.7874015748031497"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R98"/>
  <sheetViews>
    <sheetView tabSelected="1" zoomScalePageLayoutView="0" workbookViewId="0" topLeftCell="A1">
      <selection activeCell="A1" sqref="A1"/>
    </sheetView>
  </sheetViews>
  <sheetFormatPr defaultColWidth="8.796875" defaultRowHeight="27" customHeight="1" outlineLevelCol="1"/>
  <cols>
    <col min="1" max="1" width="8.09765625" style="295" customWidth="1"/>
    <col min="2" max="2" width="8.09765625" style="248" hidden="1" customWidth="1" outlineLevel="1"/>
    <col min="3" max="3" width="8.3984375" style="248" hidden="1" customWidth="1" outlineLevel="1"/>
    <col min="4" max="4" width="8.09765625" style="248" hidden="1" customWidth="1" outlineLevel="1"/>
    <col min="5" max="5" width="8.3984375" style="248" hidden="1" customWidth="1" outlineLevel="1"/>
    <col min="6" max="6" width="8.09765625" style="248" hidden="1" customWidth="1" outlineLevel="1"/>
    <col min="7" max="7" width="8.3984375" style="248" hidden="1" customWidth="1" outlineLevel="1"/>
    <col min="8" max="8" width="8.09765625" style="296" hidden="1" customWidth="1" outlineLevel="1"/>
    <col min="9" max="9" width="8.09765625" style="54" hidden="1" customWidth="1" outlineLevel="1"/>
    <col min="10" max="10" width="8.09765625" style="54" customWidth="1" collapsed="1"/>
    <col min="11" max="13" width="8.09765625" style="54" customWidth="1"/>
    <col min="14" max="14" width="8.09765625" style="248" customWidth="1"/>
    <col min="15" max="15" width="8.09765625" style="249" customWidth="1"/>
    <col min="16" max="16" width="8.09765625" style="250" customWidth="1"/>
    <col min="17" max="18" width="8.09765625" style="106" customWidth="1"/>
    <col min="19" max="16384" width="8.69921875" style="248" customWidth="1"/>
  </cols>
  <sheetData>
    <row r="1" spans="1:18" s="242" customFormat="1" ht="22.5" customHeight="1">
      <c r="A1" s="236" t="s">
        <v>154</v>
      </c>
      <c r="B1" s="237"/>
      <c r="C1" s="237"/>
      <c r="D1" s="237"/>
      <c r="E1" s="237"/>
      <c r="F1" s="237"/>
      <c r="G1" s="237"/>
      <c r="H1" s="238"/>
      <c r="I1" s="40"/>
      <c r="J1" s="40"/>
      <c r="K1" s="40"/>
      <c r="L1" s="40"/>
      <c r="M1" s="40"/>
      <c r="N1" s="239"/>
      <c r="O1" s="240"/>
      <c r="P1" s="241"/>
      <c r="Q1" s="100"/>
      <c r="R1" s="100"/>
    </row>
    <row r="2" spans="1:18" ht="13.5" customHeight="1">
      <c r="A2" s="243"/>
      <c r="B2" s="244"/>
      <c r="C2" s="245"/>
      <c r="D2" s="244"/>
      <c r="E2" s="245"/>
      <c r="F2" s="244"/>
      <c r="G2" s="246"/>
      <c r="H2" s="247"/>
      <c r="I2" s="245"/>
      <c r="J2" s="245"/>
      <c r="K2" s="245"/>
      <c r="L2" s="245"/>
      <c r="M2" s="245"/>
      <c r="Q2" s="251"/>
      <c r="R2" s="252" t="s">
        <v>233</v>
      </c>
    </row>
    <row r="3" spans="1:18" s="258" customFormat="1" ht="18" customHeight="1">
      <c r="A3" s="253"/>
      <c r="B3" s="254" t="s">
        <v>155</v>
      </c>
      <c r="C3" s="41"/>
      <c r="D3" s="254" t="s">
        <v>156</v>
      </c>
      <c r="E3" s="41"/>
      <c r="F3" s="254" t="s">
        <v>157</v>
      </c>
      <c r="G3" s="41"/>
      <c r="H3" s="254" t="s">
        <v>231</v>
      </c>
      <c r="I3" s="41"/>
      <c r="J3" s="255" t="s">
        <v>234</v>
      </c>
      <c r="K3" s="255" t="s">
        <v>235</v>
      </c>
      <c r="L3" s="255" t="s">
        <v>236</v>
      </c>
      <c r="M3" s="255" t="s">
        <v>237</v>
      </c>
      <c r="N3" s="254" t="s">
        <v>232</v>
      </c>
      <c r="O3" s="256"/>
      <c r="P3" s="257"/>
      <c r="Q3" s="101"/>
      <c r="R3" s="255" t="s">
        <v>238</v>
      </c>
    </row>
    <row r="4" spans="1:18" s="258" customFormat="1" ht="18" customHeight="1">
      <c r="A4" s="259" t="s">
        <v>158</v>
      </c>
      <c r="B4" s="260" t="s">
        <v>159</v>
      </c>
      <c r="C4" s="261" t="s">
        <v>160</v>
      </c>
      <c r="D4" s="260" t="s">
        <v>159</v>
      </c>
      <c r="E4" s="261" t="s">
        <v>160</v>
      </c>
      <c r="F4" s="260" t="s">
        <v>159</v>
      </c>
      <c r="G4" s="261" t="s">
        <v>160</v>
      </c>
      <c r="H4" s="260" t="s">
        <v>159</v>
      </c>
      <c r="I4" s="262" t="s">
        <v>160</v>
      </c>
      <c r="J4" s="319" t="s">
        <v>239</v>
      </c>
      <c r="K4" s="319" t="s">
        <v>239</v>
      </c>
      <c r="L4" s="319" t="s">
        <v>239</v>
      </c>
      <c r="M4" s="319" t="s">
        <v>239</v>
      </c>
      <c r="N4" s="263" t="s">
        <v>161</v>
      </c>
      <c r="O4" s="264" t="s">
        <v>162</v>
      </c>
      <c r="P4" s="264" t="s">
        <v>163</v>
      </c>
      <c r="Q4" s="265" t="s">
        <v>164</v>
      </c>
      <c r="R4" s="266" t="s">
        <v>161</v>
      </c>
    </row>
    <row r="5" spans="1:18" s="258" customFormat="1" ht="18" customHeight="1">
      <c r="A5" s="267"/>
      <c r="B5" s="268" t="s">
        <v>165</v>
      </c>
      <c r="C5" s="269" t="s">
        <v>166</v>
      </c>
      <c r="D5" s="268" t="s">
        <v>165</v>
      </c>
      <c r="E5" s="269" t="s">
        <v>167</v>
      </c>
      <c r="F5" s="268" t="s">
        <v>165</v>
      </c>
      <c r="G5" s="269" t="s">
        <v>167</v>
      </c>
      <c r="H5" s="270" t="s">
        <v>165</v>
      </c>
      <c r="I5" s="271" t="s">
        <v>166</v>
      </c>
      <c r="J5" s="320"/>
      <c r="K5" s="320"/>
      <c r="L5" s="320"/>
      <c r="M5" s="320"/>
      <c r="N5" s="271" t="s">
        <v>168</v>
      </c>
      <c r="O5" s="272" t="s">
        <v>169</v>
      </c>
      <c r="P5" s="272" t="s">
        <v>170</v>
      </c>
      <c r="Q5" s="102" t="s">
        <v>171</v>
      </c>
      <c r="R5" s="269" t="s">
        <v>168</v>
      </c>
    </row>
    <row r="6" spans="1:18" s="258" customFormat="1" ht="18" customHeight="1">
      <c r="A6" s="273" t="s">
        <v>66</v>
      </c>
      <c r="B6" s="42">
        <v>1224</v>
      </c>
      <c r="C6" s="42">
        <v>923</v>
      </c>
      <c r="D6" s="42">
        <v>807</v>
      </c>
      <c r="E6" s="42">
        <v>1466</v>
      </c>
      <c r="F6" s="274">
        <v>1045</v>
      </c>
      <c r="G6" s="42">
        <v>1216</v>
      </c>
      <c r="H6" s="43">
        <v>1340</v>
      </c>
      <c r="I6" s="42">
        <v>966</v>
      </c>
      <c r="J6" s="42">
        <f aca="true" t="shared" si="0" ref="J6:J53">SUM(B6:C6)</f>
        <v>2147</v>
      </c>
      <c r="K6" s="42">
        <f aca="true" t="shared" si="1" ref="K6:K53">SUM(D6:E6)</f>
        <v>2273</v>
      </c>
      <c r="L6" s="42">
        <f aca="true" t="shared" si="2" ref="L6:L53">SUM(F6:G6)</f>
        <v>2261</v>
      </c>
      <c r="M6" s="42">
        <f aca="true" t="shared" si="3" ref="M6:M53">SUM(H6:I6)</f>
        <v>2306</v>
      </c>
      <c r="N6" s="275">
        <v>443</v>
      </c>
      <c r="O6" s="276">
        <v>499</v>
      </c>
      <c r="P6" s="276">
        <v>822</v>
      </c>
      <c r="Q6" s="45">
        <v>510</v>
      </c>
      <c r="R6" s="45">
        <v>477</v>
      </c>
    </row>
    <row r="7" spans="1:18" s="258" customFormat="1" ht="18" customHeight="1">
      <c r="A7" s="277" t="s">
        <v>67</v>
      </c>
      <c r="B7" s="42">
        <v>209</v>
      </c>
      <c r="C7" s="42">
        <v>223</v>
      </c>
      <c r="D7" s="42">
        <v>237</v>
      </c>
      <c r="E7" s="42">
        <v>382</v>
      </c>
      <c r="F7" s="274">
        <v>366</v>
      </c>
      <c r="G7" s="42">
        <v>393</v>
      </c>
      <c r="H7" s="43">
        <v>362</v>
      </c>
      <c r="I7" s="42">
        <v>356</v>
      </c>
      <c r="J7" s="42">
        <f t="shared" si="0"/>
        <v>432</v>
      </c>
      <c r="K7" s="42">
        <f t="shared" si="1"/>
        <v>619</v>
      </c>
      <c r="L7" s="42">
        <f t="shared" si="2"/>
        <v>759</v>
      </c>
      <c r="M7" s="42">
        <f t="shared" si="3"/>
        <v>718</v>
      </c>
      <c r="N7" s="275">
        <v>178</v>
      </c>
      <c r="O7" s="276">
        <v>365</v>
      </c>
      <c r="P7" s="276">
        <v>292</v>
      </c>
      <c r="Q7" s="45">
        <v>176</v>
      </c>
      <c r="R7" s="45">
        <v>176</v>
      </c>
    </row>
    <row r="8" spans="1:18" s="258" customFormat="1" ht="18" customHeight="1">
      <c r="A8" s="277" t="s">
        <v>68</v>
      </c>
      <c r="B8" s="42">
        <v>209</v>
      </c>
      <c r="C8" s="42">
        <v>199</v>
      </c>
      <c r="D8" s="42">
        <v>202</v>
      </c>
      <c r="E8" s="42">
        <v>322</v>
      </c>
      <c r="F8" s="274">
        <v>244</v>
      </c>
      <c r="G8" s="42">
        <v>180</v>
      </c>
      <c r="H8" s="43">
        <v>214</v>
      </c>
      <c r="I8" s="42">
        <v>201</v>
      </c>
      <c r="J8" s="42">
        <f t="shared" si="0"/>
        <v>408</v>
      </c>
      <c r="K8" s="42">
        <f t="shared" si="1"/>
        <v>524</v>
      </c>
      <c r="L8" s="42">
        <f t="shared" si="2"/>
        <v>424</v>
      </c>
      <c r="M8" s="42">
        <f t="shared" si="3"/>
        <v>415</v>
      </c>
      <c r="N8" s="275">
        <v>101</v>
      </c>
      <c r="O8" s="276">
        <v>169</v>
      </c>
      <c r="P8" s="276">
        <v>164</v>
      </c>
      <c r="Q8" s="45">
        <v>109</v>
      </c>
      <c r="R8" s="45">
        <v>92</v>
      </c>
    </row>
    <row r="9" spans="1:18" s="258" customFormat="1" ht="18" customHeight="1">
      <c r="A9" s="277" t="s">
        <v>69</v>
      </c>
      <c r="B9" s="42">
        <v>464</v>
      </c>
      <c r="C9" s="42">
        <v>454</v>
      </c>
      <c r="D9" s="42">
        <v>434</v>
      </c>
      <c r="E9" s="42">
        <v>985</v>
      </c>
      <c r="F9" s="274">
        <v>728</v>
      </c>
      <c r="G9" s="42">
        <v>826</v>
      </c>
      <c r="H9" s="43">
        <v>849</v>
      </c>
      <c r="I9" s="42">
        <v>807</v>
      </c>
      <c r="J9" s="42">
        <f t="shared" si="0"/>
        <v>918</v>
      </c>
      <c r="K9" s="42">
        <f t="shared" si="1"/>
        <v>1419</v>
      </c>
      <c r="L9" s="42">
        <f t="shared" si="2"/>
        <v>1554</v>
      </c>
      <c r="M9" s="42">
        <f t="shared" si="3"/>
        <v>1656</v>
      </c>
      <c r="N9" s="275">
        <v>390</v>
      </c>
      <c r="O9" s="276">
        <v>440</v>
      </c>
      <c r="P9" s="276">
        <v>498</v>
      </c>
      <c r="Q9" s="45">
        <v>423</v>
      </c>
      <c r="R9" s="45">
        <v>336</v>
      </c>
    </row>
    <row r="10" spans="1:18" s="258" customFormat="1" ht="18" customHeight="1">
      <c r="A10" s="277" t="s">
        <v>70</v>
      </c>
      <c r="B10" s="42">
        <v>193</v>
      </c>
      <c r="C10" s="42">
        <v>165</v>
      </c>
      <c r="D10" s="42">
        <v>141</v>
      </c>
      <c r="E10" s="42">
        <v>284</v>
      </c>
      <c r="F10" s="274">
        <v>236</v>
      </c>
      <c r="G10" s="42">
        <v>183</v>
      </c>
      <c r="H10" s="43">
        <v>335</v>
      </c>
      <c r="I10" s="44">
        <v>195</v>
      </c>
      <c r="J10" s="42">
        <f t="shared" si="0"/>
        <v>358</v>
      </c>
      <c r="K10" s="42">
        <f t="shared" si="1"/>
        <v>425</v>
      </c>
      <c r="L10" s="42">
        <f t="shared" si="2"/>
        <v>419</v>
      </c>
      <c r="M10" s="42">
        <f t="shared" si="3"/>
        <v>530</v>
      </c>
      <c r="N10" s="275">
        <v>111</v>
      </c>
      <c r="O10" s="276">
        <v>95</v>
      </c>
      <c r="P10" s="276">
        <v>186</v>
      </c>
      <c r="Q10" s="45">
        <v>158</v>
      </c>
      <c r="R10" s="45">
        <v>83</v>
      </c>
    </row>
    <row r="11" spans="1:18" s="258" customFormat="1" ht="18" customHeight="1">
      <c r="A11" s="277" t="s">
        <v>71</v>
      </c>
      <c r="B11" s="42">
        <v>334</v>
      </c>
      <c r="C11" s="42">
        <v>325</v>
      </c>
      <c r="D11" s="42">
        <v>243</v>
      </c>
      <c r="E11" s="42">
        <v>394</v>
      </c>
      <c r="F11" s="274">
        <v>254</v>
      </c>
      <c r="G11" s="42">
        <v>267</v>
      </c>
      <c r="H11" s="43">
        <v>316</v>
      </c>
      <c r="I11" s="42">
        <v>322</v>
      </c>
      <c r="J11" s="42">
        <f t="shared" si="0"/>
        <v>659</v>
      </c>
      <c r="K11" s="42">
        <f t="shared" si="1"/>
        <v>637</v>
      </c>
      <c r="L11" s="42">
        <f t="shared" si="2"/>
        <v>521</v>
      </c>
      <c r="M11" s="42">
        <f t="shared" si="3"/>
        <v>638</v>
      </c>
      <c r="N11" s="275">
        <v>211</v>
      </c>
      <c r="O11" s="276">
        <v>186</v>
      </c>
      <c r="P11" s="276">
        <v>159</v>
      </c>
      <c r="Q11" s="45">
        <v>139</v>
      </c>
      <c r="R11" s="45">
        <v>109</v>
      </c>
    </row>
    <row r="12" spans="1:18" s="258" customFormat="1" ht="18" customHeight="1">
      <c r="A12" s="277" t="s">
        <v>72</v>
      </c>
      <c r="B12" s="42">
        <v>398</v>
      </c>
      <c r="C12" s="42">
        <v>410</v>
      </c>
      <c r="D12" s="42">
        <v>349</v>
      </c>
      <c r="E12" s="42">
        <v>497</v>
      </c>
      <c r="F12" s="274">
        <v>264</v>
      </c>
      <c r="G12" s="42">
        <v>303</v>
      </c>
      <c r="H12" s="43">
        <v>528</v>
      </c>
      <c r="I12" s="42">
        <v>703</v>
      </c>
      <c r="J12" s="42">
        <f t="shared" si="0"/>
        <v>808</v>
      </c>
      <c r="K12" s="42">
        <f t="shared" si="1"/>
        <v>846</v>
      </c>
      <c r="L12" s="42">
        <f t="shared" si="2"/>
        <v>567</v>
      </c>
      <c r="M12" s="42">
        <f t="shared" si="3"/>
        <v>1231</v>
      </c>
      <c r="N12" s="275">
        <v>197</v>
      </c>
      <c r="O12" s="276">
        <v>310</v>
      </c>
      <c r="P12" s="276">
        <v>304</v>
      </c>
      <c r="Q12" s="45">
        <v>241</v>
      </c>
      <c r="R12" s="45">
        <v>188</v>
      </c>
    </row>
    <row r="13" spans="1:18" s="258" customFormat="1" ht="18" customHeight="1">
      <c r="A13" s="277" t="s">
        <v>73</v>
      </c>
      <c r="B13" s="42">
        <v>787</v>
      </c>
      <c r="C13" s="42">
        <v>775</v>
      </c>
      <c r="D13" s="42">
        <v>775</v>
      </c>
      <c r="E13" s="42">
        <v>1200</v>
      </c>
      <c r="F13" s="274">
        <v>732</v>
      </c>
      <c r="G13" s="42">
        <v>870</v>
      </c>
      <c r="H13" s="43">
        <v>902</v>
      </c>
      <c r="I13" s="42">
        <v>847</v>
      </c>
      <c r="J13" s="42">
        <f t="shared" si="0"/>
        <v>1562</v>
      </c>
      <c r="K13" s="42">
        <f t="shared" si="1"/>
        <v>1975</v>
      </c>
      <c r="L13" s="42">
        <f t="shared" si="2"/>
        <v>1602</v>
      </c>
      <c r="M13" s="42">
        <f t="shared" si="3"/>
        <v>1749</v>
      </c>
      <c r="N13" s="275">
        <v>374</v>
      </c>
      <c r="O13" s="276">
        <v>426</v>
      </c>
      <c r="P13" s="276">
        <v>847</v>
      </c>
      <c r="Q13" s="45">
        <v>735</v>
      </c>
      <c r="R13" s="45">
        <v>311</v>
      </c>
    </row>
    <row r="14" spans="1:18" s="258" customFormat="1" ht="18" customHeight="1">
      <c r="A14" s="277" t="s">
        <v>74</v>
      </c>
      <c r="B14" s="42">
        <v>467</v>
      </c>
      <c r="C14" s="42">
        <v>474</v>
      </c>
      <c r="D14" s="42">
        <v>630</v>
      </c>
      <c r="E14" s="42">
        <v>970</v>
      </c>
      <c r="F14" s="274">
        <v>545</v>
      </c>
      <c r="G14" s="42">
        <v>693</v>
      </c>
      <c r="H14" s="43">
        <v>628</v>
      </c>
      <c r="I14" s="42">
        <v>821</v>
      </c>
      <c r="J14" s="42">
        <f t="shared" si="0"/>
        <v>941</v>
      </c>
      <c r="K14" s="42">
        <f t="shared" si="1"/>
        <v>1600</v>
      </c>
      <c r="L14" s="42">
        <f t="shared" si="2"/>
        <v>1238</v>
      </c>
      <c r="M14" s="42">
        <f t="shared" si="3"/>
        <v>1449</v>
      </c>
      <c r="N14" s="275">
        <v>409</v>
      </c>
      <c r="O14" s="276">
        <v>455</v>
      </c>
      <c r="P14" s="276">
        <v>495</v>
      </c>
      <c r="Q14" s="45">
        <v>463</v>
      </c>
      <c r="R14" s="45">
        <v>367</v>
      </c>
    </row>
    <row r="15" spans="1:18" s="258" customFormat="1" ht="18" customHeight="1">
      <c r="A15" s="277" t="s">
        <v>75</v>
      </c>
      <c r="B15" s="42">
        <v>725</v>
      </c>
      <c r="C15" s="42">
        <v>612</v>
      </c>
      <c r="D15" s="42">
        <v>684</v>
      </c>
      <c r="E15" s="42">
        <v>1160</v>
      </c>
      <c r="F15" s="274">
        <v>736</v>
      </c>
      <c r="G15" s="42">
        <v>754</v>
      </c>
      <c r="H15" s="43">
        <v>796</v>
      </c>
      <c r="I15" s="42">
        <v>700</v>
      </c>
      <c r="J15" s="42">
        <f t="shared" si="0"/>
        <v>1337</v>
      </c>
      <c r="K15" s="42">
        <f t="shared" si="1"/>
        <v>1844</v>
      </c>
      <c r="L15" s="42">
        <f t="shared" si="2"/>
        <v>1490</v>
      </c>
      <c r="M15" s="42">
        <f t="shared" si="3"/>
        <v>1496</v>
      </c>
      <c r="N15" s="275">
        <v>406</v>
      </c>
      <c r="O15" s="276">
        <v>394</v>
      </c>
      <c r="P15" s="276">
        <v>585</v>
      </c>
      <c r="Q15" s="45">
        <v>400</v>
      </c>
      <c r="R15" s="45">
        <v>358</v>
      </c>
    </row>
    <row r="16" spans="1:18" s="258" customFormat="1" ht="18" customHeight="1">
      <c r="A16" s="277" t="s">
        <v>77</v>
      </c>
      <c r="B16" s="42">
        <v>1250</v>
      </c>
      <c r="C16" s="42">
        <v>1243</v>
      </c>
      <c r="D16" s="42">
        <v>1178</v>
      </c>
      <c r="E16" s="42">
        <v>1784</v>
      </c>
      <c r="F16" s="274">
        <v>1252</v>
      </c>
      <c r="G16" s="42">
        <v>1335</v>
      </c>
      <c r="H16" s="43">
        <v>1499</v>
      </c>
      <c r="I16" s="44">
        <v>1429</v>
      </c>
      <c r="J16" s="42">
        <f t="shared" si="0"/>
        <v>2493</v>
      </c>
      <c r="K16" s="42">
        <f t="shared" si="1"/>
        <v>2962</v>
      </c>
      <c r="L16" s="42">
        <f t="shared" si="2"/>
        <v>2587</v>
      </c>
      <c r="M16" s="42">
        <f t="shared" si="3"/>
        <v>2928</v>
      </c>
      <c r="N16" s="275">
        <v>649</v>
      </c>
      <c r="O16" s="276">
        <v>813</v>
      </c>
      <c r="P16" s="276">
        <v>1017</v>
      </c>
      <c r="Q16" s="45">
        <v>708</v>
      </c>
      <c r="R16" s="45">
        <v>1348</v>
      </c>
    </row>
    <row r="17" spans="1:18" s="258" customFormat="1" ht="18" customHeight="1">
      <c r="A17" s="277" t="s">
        <v>76</v>
      </c>
      <c r="B17" s="42">
        <v>1813</v>
      </c>
      <c r="C17" s="42">
        <v>1916</v>
      </c>
      <c r="D17" s="42">
        <v>1749</v>
      </c>
      <c r="E17" s="42">
        <v>3489</v>
      </c>
      <c r="F17" s="274">
        <v>2262</v>
      </c>
      <c r="G17" s="42">
        <v>2235</v>
      </c>
      <c r="H17" s="43">
        <v>2624</v>
      </c>
      <c r="I17" s="42">
        <v>2702</v>
      </c>
      <c r="J17" s="42">
        <f t="shared" si="0"/>
        <v>3729</v>
      </c>
      <c r="K17" s="42">
        <f t="shared" si="1"/>
        <v>5238</v>
      </c>
      <c r="L17" s="42">
        <f t="shared" si="2"/>
        <v>4497</v>
      </c>
      <c r="M17" s="42">
        <f t="shared" si="3"/>
        <v>5326</v>
      </c>
      <c r="N17" s="45">
        <v>1285</v>
      </c>
      <c r="O17" s="276">
        <v>3105</v>
      </c>
      <c r="P17" s="276">
        <v>3798</v>
      </c>
      <c r="Q17" s="45">
        <v>2188</v>
      </c>
      <c r="R17" s="45">
        <v>603</v>
      </c>
    </row>
    <row r="18" spans="1:18" s="258" customFormat="1" ht="18" customHeight="1">
      <c r="A18" s="277" t="s">
        <v>78</v>
      </c>
      <c r="B18" s="42">
        <v>9078</v>
      </c>
      <c r="C18" s="42">
        <v>8106</v>
      </c>
      <c r="D18" s="42">
        <v>6650</v>
      </c>
      <c r="E18" s="42">
        <v>10376</v>
      </c>
      <c r="F18" s="274">
        <v>7864</v>
      </c>
      <c r="G18" s="42">
        <v>9094</v>
      </c>
      <c r="H18" s="43">
        <v>8035</v>
      </c>
      <c r="I18" s="42">
        <v>8861</v>
      </c>
      <c r="J18" s="42">
        <f t="shared" si="0"/>
        <v>17184</v>
      </c>
      <c r="K18" s="42">
        <f t="shared" si="1"/>
        <v>17026</v>
      </c>
      <c r="L18" s="42">
        <f t="shared" si="2"/>
        <v>16958</v>
      </c>
      <c r="M18" s="42">
        <f t="shared" si="3"/>
        <v>16896</v>
      </c>
      <c r="N18" s="45">
        <v>4306</v>
      </c>
      <c r="O18" s="276">
        <v>6124</v>
      </c>
      <c r="P18" s="276">
        <v>7748</v>
      </c>
      <c r="Q18" s="45">
        <v>6100</v>
      </c>
      <c r="R18" s="45">
        <v>5042</v>
      </c>
    </row>
    <row r="19" spans="1:18" s="258" customFormat="1" ht="18" customHeight="1">
      <c r="A19" s="277" t="s">
        <v>79</v>
      </c>
      <c r="B19" s="42">
        <v>5174</v>
      </c>
      <c r="C19" s="42">
        <v>4820</v>
      </c>
      <c r="D19" s="42">
        <v>3902</v>
      </c>
      <c r="E19" s="42">
        <v>6351</v>
      </c>
      <c r="F19" s="274">
        <v>4520</v>
      </c>
      <c r="G19" s="42">
        <v>5137</v>
      </c>
      <c r="H19" s="43">
        <v>4734</v>
      </c>
      <c r="I19" s="42">
        <v>4352</v>
      </c>
      <c r="J19" s="42">
        <f t="shared" si="0"/>
        <v>9994</v>
      </c>
      <c r="K19" s="42">
        <f t="shared" si="1"/>
        <v>10253</v>
      </c>
      <c r="L19" s="42">
        <f t="shared" si="2"/>
        <v>9657</v>
      </c>
      <c r="M19" s="42">
        <f t="shared" si="3"/>
        <v>9086</v>
      </c>
      <c r="N19" s="45">
        <v>2121</v>
      </c>
      <c r="O19" s="276">
        <v>3118</v>
      </c>
      <c r="P19" s="276">
        <v>3539</v>
      </c>
      <c r="Q19" s="45">
        <v>2504</v>
      </c>
      <c r="R19" s="45">
        <v>1790</v>
      </c>
    </row>
    <row r="20" spans="1:18" s="258" customFormat="1" ht="18" customHeight="1">
      <c r="A20" s="277" t="s">
        <v>80</v>
      </c>
      <c r="B20" s="42">
        <v>764</v>
      </c>
      <c r="C20" s="42">
        <v>710</v>
      </c>
      <c r="D20" s="42">
        <v>625</v>
      </c>
      <c r="E20" s="42">
        <v>1011</v>
      </c>
      <c r="F20" s="274">
        <v>705</v>
      </c>
      <c r="G20" s="42">
        <v>679</v>
      </c>
      <c r="H20" s="43">
        <v>767</v>
      </c>
      <c r="I20" s="42">
        <v>759</v>
      </c>
      <c r="J20" s="42">
        <f t="shared" si="0"/>
        <v>1474</v>
      </c>
      <c r="K20" s="42">
        <f t="shared" si="1"/>
        <v>1636</v>
      </c>
      <c r="L20" s="42">
        <f t="shared" si="2"/>
        <v>1384</v>
      </c>
      <c r="M20" s="42">
        <f t="shared" si="3"/>
        <v>1526</v>
      </c>
      <c r="N20" s="275">
        <v>309</v>
      </c>
      <c r="O20" s="276">
        <v>468</v>
      </c>
      <c r="P20" s="276">
        <v>511</v>
      </c>
      <c r="Q20" s="45">
        <v>329</v>
      </c>
      <c r="R20" s="45">
        <v>275</v>
      </c>
    </row>
    <row r="21" spans="1:18" s="258" customFormat="1" ht="18" customHeight="1">
      <c r="A21" s="277" t="s">
        <v>83</v>
      </c>
      <c r="B21" s="42">
        <v>431</v>
      </c>
      <c r="C21" s="42">
        <v>367</v>
      </c>
      <c r="D21" s="42">
        <v>350</v>
      </c>
      <c r="E21" s="42">
        <v>518</v>
      </c>
      <c r="F21" s="274">
        <v>490</v>
      </c>
      <c r="G21" s="42">
        <v>434</v>
      </c>
      <c r="H21" s="43">
        <v>452</v>
      </c>
      <c r="I21" s="42">
        <v>435</v>
      </c>
      <c r="J21" s="42">
        <f t="shared" si="0"/>
        <v>798</v>
      </c>
      <c r="K21" s="42">
        <f t="shared" si="1"/>
        <v>868</v>
      </c>
      <c r="L21" s="42">
        <f t="shared" si="2"/>
        <v>924</v>
      </c>
      <c r="M21" s="42">
        <f t="shared" si="3"/>
        <v>887</v>
      </c>
      <c r="N21" s="275">
        <v>186</v>
      </c>
      <c r="O21" s="276">
        <v>181</v>
      </c>
      <c r="P21" s="276">
        <v>162</v>
      </c>
      <c r="Q21" s="45">
        <v>209</v>
      </c>
      <c r="R21" s="45">
        <v>198</v>
      </c>
    </row>
    <row r="22" spans="1:18" s="258" customFormat="1" ht="18" customHeight="1">
      <c r="A22" s="277" t="s">
        <v>84</v>
      </c>
      <c r="B22" s="42">
        <v>351</v>
      </c>
      <c r="C22" s="42">
        <v>263</v>
      </c>
      <c r="D22" s="42">
        <v>254</v>
      </c>
      <c r="E22" s="42">
        <v>407</v>
      </c>
      <c r="F22" s="274">
        <v>357</v>
      </c>
      <c r="G22" s="42">
        <v>341</v>
      </c>
      <c r="H22" s="43">
        <v>411</v>
      </c>
      <c r="I22" s="42">
        <v>120</v>
      </c>
      <c r="J22" s="42">
        <f t="shared" si="0"/>
        <v>614</v>
      </c>
      <c r="K22" s="42">
        <f t="shared" si="1"/>
        <v>661</v>
      </c>
      <c r="L22" s="42">
        <f t="shared" si="2"/>
        <v>698</v>
      </c>
      <c r="M22" s="42">
        <f t="shared" si="3"/>
        <v>531</v>
      </c>
      <c r="N22" s="275">
        <v>208</v>
      </c>
      <c r="O22" s="276">
        <v>186</v>
      </c>
      <c r="P22" s="276">
        <v>202</v>
      </c>
      <c r="Q22" s="45">
        <v>164</v>
      </c>
      <c r="R22" s="45">
        <v>146</v>
      </c>
    </row>
    <row r="23" spans="1:18" s="258" customFormat="1" ht="18" customHeight="1">
      <c r="A23" s="277" t="s">
        <v>85</v>
      </c>
      <c r="B23" s="42">
        <v>203</v>
      </c>
      <c r="C23" s="42">
        <v>137</v>
      </c>
      <c r="D23" s="42">
        <v>167</v>
      </c>
      <c r="E23" s="42">
        <v>270</v>
      </c>
      <c r="F23" s="274">
        <v>214</v>
      </c>
      <c r="G23" s="42">
        <v>209</v>
      </c>
      <c r="H23" s="43">
        <v>186</v>
      </c>
      <c r="I23" s="44">
        <v>198</v>
      </c>
      <c r="J23" s="42">
        <f t="shared" si="0"/>
        <v>340</v>
      </c>
      <c r="K23" s="42">
        <f t="shared" si="1"/>
        <v>437</v>
      </c>
      <c r="L23" s="42">
        <f t="shared" si="2"/>
        <v>423</v>
      </c>
      <c r="M23" s="42">
        <f t="shared" si="3"/>
        <v>384</v>
      </c>
      <c r="N23" s="275">
        <v>98</v>
      </c>
      <c r="O23" s="276">
        <v>106</v>
      </c>
      <c r="P23" s="276">
        <v>83</v>
      </c>
      <c r="Q23" s="45">
        <v>97</v>
      </c>
      <c r="R23" s="45">
        <v>84</v>
      </c>
    </row>
    <row r="24" spans="1:18" s="258" customFormat="1" ht="18" customHeight="1">
      <c r="A24" s="277" t="s">
        <v>81</v>
      </c>
      <c r="B24" s="42">
        <v>269</v>
      </c>
      <c r="C24" s="42">
        <v>245</v>
      </c>
      <c r="D24" s="42">
        <v>180</v>
      </c>
      <c r="E24" s="42">
        <v>384</v>
      </c>
      <c r="F24" s="274">
        <v>278</v>
      </c>
      <c r="G24" s="42">
        <v>336</v>
      </c>
      <c r="H24" s="43">
        <v>285</v>
      </c>
      <c r="I24" s="42">
        <v>298</v>
      </c>
      <c r="J24" s="42">
        <f t="shared" si="0"/>
        <v>514</v>
      </c>
      <c r="K24" s="42">
        <f t="shared" si="1"/>
        <v>564</v>
      </c>
      <c r="L24" s="42">
        <f t="shared" si="2"/>
        <v>614</v>
      </c>
      <c r="M24" s="42">
        <f t="shared" si="3"/>
        <v>583</v>
      </c>
      <c r="N24" s="275">
        <v>147</v>
      </c>
      <c r="O24" s="276">
        <v>229</v>
      </c>
      <c r="P24" s="276">
        <v>226</v>
      </c>
      <c r="Q24" s="45">
        <v>160</v>
      </c>
      <c r="R24" s="45">
        <v>176</v>
      </c>
    </row>
    <row r="25" spans="1:18" s="258" customFormat="1" ht="18" customHeight="1">
      <c r="A25" s="277" t="s">
        <v>82</v>
      </c>
      <c r="B25" s="42">
        <v>831</v>
      </c>
      <c r="C25" s="42">
        <v>661</v>
      </c>
      <c r="D25" s="42">
        <v>690</v>
      </c>
      <c r="E25" s="42">
        <v>1392</v>
      </c>
      <c r="F25" s="274">
        <v>917</v>
      </c>
      <c r="G25" s="42">
        <v>1083</v>
      </c>
      <c r="H25" s="43">
        <v>1001</v>
      </c>
      <c r="I25" s="42">
        <v>1014</v>
      </c>
      <c r="J25" s="42">
        <f t="shared" si="0"/>
        <v>1492</v>
      </c>
      <c r="K25" s="42">
        <f t="shared" si="1"/>
        <v>2082</v>
      </c>
      <c r="L25" s="42">
        <f t="shared" si="2"/>
        <v>2000</v>
      </c>
      <c r="M25" s="42">
        <f t="shared" si="3"/>
        <v>2015</v>
      </c>
      <c r="N25" s="275">
        <v>467</v>
      </c>
      <c r="O25" s="276">
        <v>484</v>
      </c>
      <c r="P25" s="276">
        <v>723</v>
      </c>
      <c r="Q25" s="45">
        <v>630</v>
      </c>
      <c r="R25" s="45">
        <v>334</v>
      </c>
    </row>
    <row r="26" spans="1:18" s="258" customFormat="1" ht="18" customHeight="1">
      <c r="A26" s="277" t="s">
        <v>86</v>
      </c>
      <c r="B26" s="42">
        <v>346</v>
      </c>
      <c r="C26" s="42">
        <v>291</v>
      </c>
      <c r="D26" s="42">
        <v>205</v>
      </c>
      <c r="E26" s="42">
        <v>377</v>
      </c>
      <c r="F26" s="274">
        <v>257</v>
      </c>
      <c r="G26" s="42">
        <v>288</v>
      </c>
      <c r="H26" s="43">
        <v>271</v>
      </c>
      <c r="I26" s="42">
        <v>244</v>
      </c>
      <c r="J26" s="42">
        <f t="shared" si="0"/>
        <v>637</v>
      </c>
      <c r="K26" s="42">
        <f t="shared" si="1"/>
        <v>582</v>
      </c>
      <c r="L26" s="42">
        <f t="shared" si="2"/>
        <v>545</v>
      </c>
      <c r="M26" s="42">
        <f t="shared" si="3"/>
        <v>515</v>
      </c>
      <c r="N26" s="275">
        <v>120</v>
      </c>
      <c r="O26" s="276">
        <v>140</v>
      </c>
      <c r="P26" s="276">
        <v>202</v>
      </c>
      <c r="Q26" s="45">
        <v>160</v>
      </c>
      <c r="R26" s="45">
        <v>114</v>
      </c>
    </row>
    <row r="27" spans="1:18" s="258" customFormat="1" ht="18" customHeight="1">
      <c r="A27" s="277" t="s">
        <v>87</v>
      </c>
      <c r="B27" s="42">
        <v>1607</v>
      </c>
      <c r="C27" s="42">
        <v>1672</v>
      </c>
      <c r="D27" s="42">
        <v>1435</v>
      </c>
      <c r="E27" s="42">
        <v>2365</v>
      </c>
      <c r="F27" s="274">
        <v>1633</v>
      </c>
      <c r="G27" s="42">
        <v>1789</v>
      </c>
      <c r="H27" s="43">
        <v>1862</v>
      </c>
      <c r="I27" s="44">
        <v>1886</v>
      </c>
      <c r="J27" s="42">
        <f t="shared" si="0"/>
        <v>3279</v>
      </c>
      <c r="K27" s="42">
        <f t="shared" si="1"/>
        <v>3800</v>
      </c>
      <c r="L27" s="42">
        <f t="shared" si="2"/>
        <v>3422</v>
      </c>
      <c r="M27" s="42">
        <f t="shared" si="3"/>
        <v>3748</v>
      </c>
      <c r="N27" s="275">
        <v>939</v>
      </c>
      <c r="O27" s="276">
        <v>1234</v>
      </c>
      <c r="P27" s="276">
        <v>1071</v>
      </c>
      <c r="Q27" s="45">
        <v>1254</v>
      </c>
      <c r="R27" s="45">
        <v>1031</v>
      </c>
    </row>
    <row r="28" spans="1:18" s="258" customFormat="1" ht="18" customHeight="1">
      <c r="A28" s="277" t="s">
        <v>88</v>
      </c>
      <c r="B28" s="42">
        <v>3775</v>
      </c>
      <c r="C28" s="42">
        <v>3354</v>
      </c>
      <c r="D28" s="42">
        <v>2760</v>
      </c>
      <c r="E28" s="42">
        <v>4676</v>
      </c>
      <c r="F28" s="274">
        <v>3249</v>
      </c>
      <c r="G28" s="42">
        <v>3893</v>
      </c>
      <c r="H28" s="43">
        <v>3517</v>
      </c>
      <c r="I28" s="42">
        <v>4059</v>
      </c>
      <c r="J28" s="42">
        <f t="shared" si="0"/>
        <v>7129</v>
      </c>
      <c r="K28" s="42">
        <f t="shared" si="1"/>
        <v>7436</v>
      </c>
      <c r="L28" s="42">
        <f t="shared" si="2"/>
        <v>7142</v>
      </c>
      <c r="M28" s="42">
        <f t="shared" si="3"/>
        <v>7576</v>
      </c>
      <c r="N28" s="45">
        <v>1937</v>
      </c>
      <c r="O28" s="276">
        <v>2928</v>
      </c>
      <c r="P28" s="276">
        <v>3642</v>
      </c>
      <c r="Q28" s="45">
        <v>5069</v>
      </c>
      <c r="R28" s="45">
        <v>1884</v>
      </c>
    </row>
    <row r="29" spans="1:18" s="258" customFormat="1" ht="18" customHeight="1">
      <c r="A29" s="277" t="s">
        <v>89</v>
      </c>
      <c r="B29" s="42">
        <v>347</v>
      </c>
      <c r="C29" s="42">
        <v>405</v>
      </c>
      <c r="D29" s="42">
        <v>344</v>
      </c>
      <c r="E29" s="42">
        <v>621</v>
      </c>
      <c r="F29" s="274">
        <v>434</v>
      </c>
      <c r="G29" s="42">
        <v>476</v>
      </c>
      <c r="H29" s="43">
        <v>384</v>
      </c>
      <c r="I29" s="42">
        <v>425</v>
      </c>
      <c r="J29" s="42">
        <f t="shared" si="0"/>
        <v>752</v>
      </c>
      <c r="K29" s="42">
        <f t="shared" si="1"/>
        <v>965</v>
      </c>
      <c r="L29" s="42">
        <f t="shared" si="2"/>
        <v>910</v>
      </c>
      <c r="M29" s="42">
        <f t="shared" si="3"/>
        <v>809</v>
      </c>
      <c r="N29" s="275">
        <v>185</v>
      </c>
      <c r="O29" s="276">
        <v>287</v>
      </c>
      <c r="P29" s="276">
        <v>289</v>
      </c>
      <c r="Q29" s="45">
        <v>205</v>
      </c>
      <c r="R29" s="45">
        <v>189</v>
      </c>
    </row>
    <row r="30" spans="1:18" s="258" customFormat="1" ht="18" customHeight="1">
      <c r="A30" s="277" t="s">
        <v>90</v>
      </c>
      <c r="B30" s="42">
        <v>489</v>
      </c>
      <c r="C30" s="42">
        <v>410</v>
      </c>
      <c r="D30" s="42">
        <v>531</v>
      </c>
      <c r="E30" s="42">
        <v>668</v>
      </c>
      <c r="F30" s="274">
        <v>484</v>
      </c>
      <c r="G30" s="42">
        <v>532</v>
      </c>
      <c r="H30" s="43">
        <v>594</v>
      </c>
      <c r="I30" s="42">
        <v>544</v>
      </c>
      <c r="J30" s="42">
        <f t="shared" si="0"/>
        <v>899</v>
      </c>
      <c r="K30" s="42">
        <f t="shared" si="1"/>
        <v>1199</v>
      </c>
      <c r="L30" s="42">
        <f t="shared" si="2"/>
        <v>1016</v>
      </c>
      <c r="M30" s="42">
        <f t="shared" si="3"/>
        <v>1138</v>
      </c>
      <c r="N30" s="275">
        <v>218</v>
      </c>
      <c r="O30" s="276">
        <v>306</v>
      </c>
      <c r="P30" s="276">
        <v>390</v>
      </c>
      <c r="Q30" s="45">
        <v>281</v>
      </c>
      <c r="R30" s="45">
        <v>289</v>
      </c>
    </row>
    <row r="31" spans="1:18" s="258" customFormat="1" ht="18" customHeight="1">
      <c r="A31" s="277" t="s">
        <v>91</v>
      </c>
      <c r="B31" s="42">
        <v>987</v>
      </c>
      <c r="C31" s="42">
        <v>941</v>
      </c>
      <c r="D31" s="42">
        <v>932</v>
      </c>
      <c r="E31" s="42">
        <v>1473</v>
      </c>
      <c r="F31" s="274">
        <v>1057</v>
      </c>
      <c r="G31" s="42">
        <v>1071</v>
      </c>
      <c r="H31" s="43">
        <v>1191</v>
      </c>
      <c r="I31" s="42">
        <v>1018</v>
      </c>
      <c r="J31" s="42">
        <f t="shared" si="0"/>
        <v>1928</v>
      </c>
      <c r="K31" s="42">
        <f t="shared" si="1"/>
        <v>2405</v>
      </c>
      <c r="L31" s="42">
        <f t="shared" si="2"/>
        <v>2128</v>
      </c>
      <c r="M31" s="42">
        <f t="shared" si="3"/>
        <v>2209</v>
      </c>
      <c r="N31" s="275">
        <v>583</v>
      </c>
      <c r="O31" s="276">
        <v>1100</v>
      </c>
      <c r="P31" s="276">
        <v>979</v>
      </c>
      <c r="Q31" s="45">
        <v>793</v>
      </c>
      <c r="R31" s="45">
        <v>566</v>
      </c>
    </row>
    <row r="32" spans="1:18" s="258" customFormat="1" ht="18" customHeight="1">
      <c r="A32" s="277" t="s">
        <v>92</v>
      </c>
      <c r="B32" s="42">
        <v>5872</v>
      </c>
      <c r="C32" s="42">
        <v>5712</v>
      </c>
      <c r="D32" s="42">
        <v>4976</v>
      </c>
      <c r="E32" s="42">
        <v>7946</v>
      </c>
      <c r="F32" s="274">
        <v>5755</v>
      </c>
      <c r="G32" s="42">
        <v>6803</v>
      </c>
      <c r="H32" s="43">
        <v>6090</v>
      </c>
      <c r="I32" s="42">
        <v>6133</v>
      </c>
      <c r="J32" s="42">
        <f t="shared" si="0"/>
        <v>11584</v>
      </c>
      <c r="K32" s="42">
        <f t="shared" si="1"/>
        <v>12922</v>
      </c>
      <c r="L32" s="42">
        <f t="shared" si="2"/>
        <v>12558</v>
      </c>
      <c r="M32" s="42">
        <f t="shared" si="3"/>
        <v>12223</v>
      </c>
      <c r="N32" s="45">
        <v>2700</v>
      </c>
      <c r="O32" s="276">
        <v>4159</v>
      </c>
      <c r="P32" s="276">
        <v>5229</v>
      </c>
      <c r="Q32" s="45">
        <v>4112</v>
      </c>
      <c r="R32" s="45">
        <v>2910</v>
      </c>
    </row>
    <row r="33" spans="1:18" s="258" customFormat="1" ht="18" customHeight="1">
      <c r="A33" s="277" t="s">
        <v>93</v>
      </c>
      <c r="B33" s="42">
        <v>2073</v>
      </c>
      <c r="C33" s="42">
        <v>1731</v>
      </c>
      <c r="D33" s="42">
        <v>1663</v>
      </c>
      <c r="E33" s="42">
        <v>2440</v>
      </c>
      <c r="F33" s="274">
        <v>1764</v>
      </c>
      <c r="G33" s="42">
        <v>2042</v>
      </c>
      <c r="H33" s="43">
        <v>2178</v>
      </c>
      <c r="I33" s="44">
        <v>2150</v>
      </c>
      <c r="J33" s="42">
        <f t="shared" si="0"/>
        <v>3804</v>
      </c>
      <c r="K33" s="42">
        <f t="shared" si="1"/>
        <v>4103</v>
      </c>
      <c r="L33" s="42">
        <f t="shared" si="2"/>
        <v>3806</v>
      </c>
      <c r="M33" s="42">
        <f t="shared" si="3"/>
        <v>4328</v>
      </c>
      <c r="N33" s="45">
        <v>1083</v>
      </c>
      <c r="O33" s="276">
        <v>2343</v>
      </c>
      <c r="P33" s="276">
        <v>2466</v>
      </c>
      <c r="Q33" s="45">
        <v>1588</v>
      </c>
      <c r="R33" s="45">
        <v>1016</v>
      </c>
    </row>
    <row r="34" spans="1:18" s="258" customFormat="1" ht="18" customHeight="1">
      <c r="A34" s="277" t="s">
        <v>94</v>
      </c>
      <c r="B34" s="42">
        <v>100</v>
      </c>
      <c r="C34" s="42">
        <v>96</v>
      </c>
      <c r="D34" s="42">
        <v>170</v>
      </c>
      <c r="E34" s="42">
        <v>175</v>
      </c>
      <c r="F34" s="274">
        <v>162</v>
      </c>
      <c r="G34" s="42">
        <v>150</v>
      </c>
      <c r="H34" s="43">
        <v>170</v>
      </c>
      <c r="I34" s="42">
        <v>157</v>
      </c>
      <c r="J34" s="42">
        <f t="shared" si="0"/>
        <v>196</v>
      </c>
      <c r="K34" s="42">
        <f t="shared" si="1"/>
        <v>345</v>
      </c>
      <c r="L34" s="42">
        <f t="shared" si="2"/>
        <v>312</v>
      </c>
      <c r="M34" s="42">
        <f t="shared" si="3"/>
        <v>327</v>
      </c>
      <c r="N34" s="275">
        <v>60</v>
      </c>
      <c r="O34" s="276">
        <v>90</v>
      </c>
      <c r="P34" s="276">
        <v>114</v>
      </c>
      <c r="Q34" s="45">
        <v>89</v>
      </c>
      <c r="R34" s="45">
        <v>85</v>
      </c>
    </row>
    <row r="35" spans="1:18" s="258" customFormat="1" ht="18" customHeight="1">
      <c r="A35" s="277" t="s">
        <v>95</v>
      </c>
      <c r="B35" s="42">
        <v>167</v>
      </c>
      <c r="C35" s="42">
        <v>176</v>
      </c>
      <c r="D35" s="42">
        <v>205</v>
      </c>
      <c r="E35" s="42">
        <v>370</v>
      </c>
      <c r="F35" s="274">
        <v>204</v>
      </c>
      <c r="G35" s="42">
        <v>188</v>
      </c>
      <c r="H35" s="43">
        <v>152</v>
      </c>
      <c r="I35" s="42">
        <v>211</v>
      </c>
      <c r="J35" s="42">
        <f t="shared" si="0"/>
        <v>343</v>
      </c>
      <c r="K35" s="42">
        <f t="shared" si="1"/>
        <v>575</v>
      </c>
      <c r="L35" s="42">
        <f t="shared" si="2"/>
        <v>392</v>
      </c>
      <c r="M35" s="42">
        <f t="shared" si="3"/>
        <v>363</v>
      </c>
      <c r="N35" s="275">
        <v>121</v>
      </c>
      <c r="O35" s="276">
        <v>131</v>
      </c>
      <c r="P35" s="276">
        <v>118</v>
      </c>
      <c r="Q35" s="45">
        <v>48</v>
      </c>
      <c r="R35" s="45">
        <v>45</v>
      </c>
    </row>
    <row r="36" spans="1:18" s="258" customFormat="1" ht="18" customHeight="1">
      <c r="A36" s="277" t="s">
        <v>96</v>
      </c>
      <c r="B36" s="42">
        <v>97</v>
      </c>
      <c r="C36" s="42">
        <v>99</v>
      </c>
      <c r="D36" s="42">
        <v>85</v>
      </c>
      <c r="E36" s="42">
        <v>180</v>
      </c>
      <c r="F36" s="274">
        <v>121</v>
      </c>
      <c r="G36" s="42">
        <v>98</v>
      </c>
      <c r="H36" s="43">
        <v>72</v>
      </c>
      <c r="I36" s="42">
        <v>56</v>
      </c>
      <c r="J36" s="42">
        <f t="shared" si="0"/>
        <v>196</v>
      </c>
      <c r="K36" s="42">
        <f t="shared" si="1"/>
        <v>265</v>
      </c>
      <c r="L36" s="42">
        <f t="shared" si="2"/>
        <v>219</v>
      </c>
      <c r="M36" s="42">
        <f t="shared" si="3"/>
        <v>128</v>
      </c>
      <c r="N36" s="275">
        <v>19</v>
      </c>
      <c r="O36" s="276">
        <v>22</v>
      </c>
      <c r="P36" s="276">
        <v>22</v>
      </c>
      <c r="Q36" s="45">
        <v>14</v>
      </c>
      <c r="R36" s="45">
        <v>13</v>
      </c>
    </row>
    <row r="37" spans="1:18" s="258" customFormat="1" ht="18" customHeight="1">
      <c r="A37" s="277" t="s">
        <v>97</v>
      </c>
      <c r="B37" s="42">
        <v>127</v>
      </c>
      <c r="C37" s="42">
        <v>125</v>
      </c>
      <c r="D37" s="42">
        <v>94</v>
      </c>
      <c r="E37" s="42">
        <v>147</v>
      </c>
      <c r="F37" s="274">
        <v>92</v>
      </c>
      <c r="G37" s="42">
        <v>79</v>
      </c>
      <c r="H37" s="43">
        <v>108</v>
      </c>
      <c r="I37" s="42">
        <v>128</v>
      </c>
      <c r="J37" s="42">
        <f t="shared" si="0"/>
        <v>252</v>
      </c>
      <c r="K37" s="42">
        <f t="shared" si="1"/>
        <v>241</v>
      </c>
      <c r="L37" s="42">
        <f t="shared" si="2"/>
        <v>171</v>
      </c>
      <c r="M37" s="42">
        <f t="shared" si="3"/>
        <v>236</v>
      </c>
      <c r="N37" s="275">
        <v>57</v>
      </c>
      <c r="O37" s="276">
        <v>82</v>
      </c>
      <c r="P37" s="276">
        <v>98</v>
      </c>
      <c r="Q37" s="45">
        <v>59</v>
      </c>
      <c r="R37" s="45">
        <v>56</v>
      </c>
    </row>
    <row r="38" spans="1:18" s="258" customFormat="1" ht="18" customHeight="1">
      <c r="A38" s="277" t="s">
        <v>98</v>
      </c>
      <c r="B38" s="42">
        <v>703</v>
      </c>
      <c r="C38" s="42">
        <v>751</v>
      </c>
      <c r="D38" s="42">
        <v>667</v>
      </c>
      <c r="E38" s="42">
        <v>1043</v>
      </c>
      <c r="F38" s="274">
        <v>678</v>
      </c>
      <c r="G38" s="42">
        <v>768</v>
      </c>
      <c r="H38" s="43">
        <v>738</v>
      </c>
      <c r="I38" s="44">
        <v>572</v>
      </c>
      <c r="J38" s="42">
        <f t="shared" si="0"/>
        <v>1454</v>
      </c>
      <c r="K38" s="42">
        <f t="shared" si="1"/>
        <v>1710</v>
      </c>
      <c r="L38" s="42">
        <f t="shared" si="2"/>
        <v>1446</v>
      </c>
      <c r="M38" s="42">
        <f t="shared" si="3"/>
        <v>1310</v>
      </c>
      <c r="N38" s="275">
        <v>310</v>
      </c>
      <c r="O38" s="276">
        <v>449</v>
      </c>
      <c r="P38" s="276">
        <v>566</v>
      </c>
      <c r="Q38" s="45">
        <v>618</v>
      </c>
      <c r="R38" s="45">
        <v>390</v>
      </c>
    </row>
    <row r="39" spans="1:18" s="258" customFormat="1" ht="18" customHeight="1">
      <c r="A39" s="277" t="s">
        <v>99</v>
      </c>
      <c r="B39" s="42">
        <v>830</v>
      </c>
      <c r="C39" s="42">
        <v>923</v>
      </c>
      <c r="D39" s="42">
        <v>913</v>
      </c>
      <c r="E39" s="42">
        <v>1849</v>
      </c>
      <c r="F39" s="274">
        <v>1160</v>
      </c>
      <c r="G39" s="42">
        <v>1302</v>
      </c>
      <c r="H39" s="43">
        <v>1371</v>
      </c>
      <c r="I39" s="42">
        <v>1378</v>
      </c>
      <c r="J39" s="42">
        <f t="shared" si="0"/>
        <v>1753</v>
      </c>
      <c r="K39" s="42">
        <f t="shared" si="1"/>
        <v>2762</v>
      </c>
      <c r="L39" s="42">
        <f t="shared" si="2"/>
        <v>2462</v>
      </c>
      <c r="M39" s="42">
        <f t="shared" si="3"/>
        <v>2749</v>
      </c>
      <c r="N39" s="275">
        <v>579</v>
      </c>
      <c r="O39" s="276">
        <v>700</v>
      </c>
      <c r="P39" s="276">
        <v>691</v>
      </c>
      <c r="Q39" s="45">
        <v>713</v>
      </c>
      <c r="R39" s="45">
        <v>449</v>
      </c>
    </row>
    <row r="40" spans="1:18" s="258" customFormat="1" ht="18" customHeight="1">
      <c r="A40" s="277" t="s">
        <v>100</v>
      </c>
      <c r="B40" s="42">
        <v>401</v>
      </c>
      <c r="C40" s="42">
        <v>379</v>
      </c>
      <c r="D40" s="42">
        <v>416</v>
      </c>
      <c r="E40" s="42">
        <v>573</v>
      </c>
      <c r="F40" s="274">
        <v>422</v>
      </c>
      <c r="G40" s="42">
        <v>379</v>
      </c>
      <c r="H40" s="43">
        <v>405</v>
      </c>
      <c r="I40" s="42">
        <v>418</v>
      </c>
      <c r="J40" s="42">
        <f t="shared" si="0"/>
        <v>780</v>
      </c>
      <c r="K40" s="42">
        <f t="shared" si="1"/>
        <v>989</v>
      </c>
      <c r="L40" s="42">
        <f t="shared" si="2"/>
        <v>801</v>
      </c>
      <c r="M40" s="42">
        <f t="shared" si="3"/>
        <v>823</v>
      </c>
      <c r="N40" s="275">
        <v>217</v>
      </c>
      <c r="O40" s="276">
        <v>156</v>
      </c>
      <c r="P40" s="276">
        <v>157</v>
      </c>
      <c r="Q40" s="45">
        <v>146</v>
      </c>
      <c r="R40" s="45">
        <v>230</v>
      </c>
    </row>
    <row r="41" spans="1:18" s="258" customFormat="1" ht="18" customHeight="1">
      <c r="A41" s="277" t="s">
        <v>101</v>
      </c>
      <c r="B41" s="42">
        <v>230</v>
      </c>
      <c r="C41" s="42">
        <v>196</v>
      </c>
      <c r="D41" s="42">
        <v>236</v>
      </c>
      <c r="E41" s="42">
        <v>367</v>
      </c>
      <c r="F41" s="274">
        <v>216</v>
      </c>
      <c r="G41" s="42">
        <v>211</v>
      </c>
      <c r="H41" s="43">
        <v>266</v>
      </c>
      <c r="I41" s="42">
        <v>257</v>
      </c>
      <c r="J41" s="42">
        <f t="shared" si="0"/>
        <v>426</v>
      </c>
      <c r="K41" s="42">
        <f t="shared" si="1"/>
        <v>603</v>
      </c>
      <c r="L41" s="42">
        <f t="shared" si="2"/>
        <v>427</v>
      </c>
      <c r="M41" s="42">
        <f t="shared" si="3"/>
        <v>523</v>
      </c>
      <c r="N41" s="275">
        <v>139</v>
      </c>
      <c r="O41" s="276">
        <v>125</v>
      </c>
      <c r="P41" s="276">
        <v>113</v>
      </c>
      <c r="Q41" s="45">
        <v>124</v>
      </c>
      <c r="R41" s="45">
        <v>82</v>
      </c>
    </row>
    <row r="42" spans="1:18" s="258" customFormat="1" ht="18" customHeight="1">
      <c r="A42" s="277" t="s">
        <v>102</v>
      </c>
      <c r="B42" s="42">
        <v>348</v>
      </c>
      <c r="C42" s="42">
        <v>307</v>
      </c>
      <c r="D42" s="42">
        <v>343</v>
      </c>
      <c r="E42" s="42">
        <v>543</v>
      </c>
      <c r="F42" s="274">
        <v>535</v>
      </c>
      <c r="G42" s="42">
        <v>414</v>
      </c>
      <c r="H42" s="43">
        <v>393</v>
      </c>
      <c r="I42" s="44">
        <v>386</v>
      </c>
      <c r="J42" s="42">
        <f t="shared" si="0"/>
        <v>655</v>
      </c>
      <c r="K42" s="42">
        <f t="shared" si="1"/>
        <v>886</v>
      </c>
      <c r="L42" s="42">
        <f t="shared" si="2"/>
        <v>949</v>
      </c>
      <c r="M42" s="42">
        <f t="shared" si="3"/>
        <v>779</v>
      </c>
      <c r="N42" s="275">
        <v>148</v>
      </c>
      <c r="O42" s="276">
        <v>135</v>
      </c>
      <c r="P42" s="276">
        <v>195</v>
      </c>
      <c r="Q42" s="45">
        <v>113</v>
      </c>
      <c r="R42" s="45">
        <v>162</v>
      </c>
    </row>
    <row r="43" spans="1:18" s="258" customFormat="1" ht="18" customHeight="1">
      <c r="A43" s="277" t="s">
        <v>103</v>
      </c>
      <c r="B43" s="42">
        <v>593</v>
      </c>
      <c r="C43" s="42">
        <v>591</v>
      </c>
      <c r="D43" s="42">
        <v>385</v>
      </c>
      <c r="E43" s="42">
        <v>606</v>
      </c>
      <c r="F43" s="274">
        <v>492</v>
      </c>
      <c r="G43" s="42">
        <v>458</v>
      </c>
      <c r="H43" s="43">
        <v>438</v>
      </c>
      <c r="I43" s="42">
        <v>771</v>
      </c>
      <c r="J43" s="42">
        <f t="shared" si="0"/>
        <v>1184</v>
      </c>
      <c r="K43" s="42">
        <f t="shared" si="1"/>
        <v>991</v>
      </c>
      <c r="L43" s="42">
        <f t="shared" si="2"/>
        <v>950</v>
      </c>
      <c r="M43" s="42">
        <f t="shared" si="3"/>
        <v>1209</v>
      </c>
      <c r="N43" s="275">
        <v>218</v>
      </c>
      <c r="O43" s="276">
        <v>180</v>
      </c>
      <c r="P43" s="276">
        <v>175</v>
      </c>
      <c r="Q43" s="45">
        <v>240</v>
      </c>
      <c r="R43" s="45">
        <v>184</v>
      </c>
    </row>
    <row r="44" spans="1:18" s="258" customFormat="1" ht="18" customHeight="1">
      <c r="A44" s="277" t="s">
        <v>104</v>
      </c>
      <c r="B44" s="42">
        <v>259</v>
      </c>
      <c r="C44" s="42">
        <v>181</v>
      </c>
      <c r="D44" s="42">
        <v>210</v>
      </c>
      <c r="E44" s="42">
        <v>255</v>
      </c>
      <c r="F44" s="274">
        <v>116</v>
      </c>
      <c r="G44" s="42">
        <v>151</v>
      </c>
      <c r="H44" s="43">
        <v>197</v>
      </c>
      <c r="I44" s="42">
        <v>186</v>
      </c>
      <c r="J44" s="42">
        <f t="shared" si="0"/>
        <v>440</v>
      </c>
      <c r="K44" s="42">
        <f t="shared" si="1"/>
        <v>465</v>
      </c>
      <c r="L44" s="42">
        <f t="shared" si="2"/>
        <v>267</v>
      </c>
      <c r="M44" s="42">
        <f t="shared" si="3"/>
        <v>383</v>
      </c>
      <c r="N44" s="275">
        <v>86</v>
      </c>
      <c r="O44" s="276">
        <v>100</v>
      </c>
      <c r="P44" s="276">
        <v>78</v>
      </c>
      <c r="Q44" s="45">
        <v>118</v>
      </c>
      <c r="R44" s="45">
        <v>100</v>
      </c>
    </row>
    <row r="45" spans="1:18" s="258" customFormat="1" ht="18" customHeight="1">
      <c r="A45" s="277" t="s">
        <v>105</v>
      </c>
      <c r="B45" s="42">
        <v>2433</v>
      </c>
      <c r="C45" s="42">
        <v>2287</v>
      </c>
      <c r="D45" s="42">
        <v>2207</v>
      </c>
      <c r="E45" s="42">
        <v>3889</v>
      </c>
      <c r="F45" s="274">
        <v>2817</v>
      </c>
      <c r="G45" s="42">
        <v>3099</v>
      </c>
      <c r="H45" s="43">
        <v>2996</v>
      </c>
      <c r="I45" s="42">
        <v>2946</v>
      </c>
      <c r="J45" s="42">
        <f t="shared" si="0"/>
        <v>4720</v>
      </c>
      <c r="K45" s="42">
        <f t="shared" si="1"/>
        <v>6096</v>
      </c>
      <c r="L45" s="42">
        <f t="shared" si="2"/>
        <v>5916</v>
      </c>
      <c r="M45" s="42">
        <f t="shared" si="3"/>
        <v>5942</v>
      </c>
      <c r="N45" s="45">
        <v>1276</v>
      </c>
      <c r="O45" s="276">
        <v>1679</v>
      </c>
      <c r="P45" s="276">
        <v>2246</v>
      </c>
      <c r="Q45" s="45">
        <v>1823</v>
      </c>
      <c r="R45" s="45">
        <v>1710</v>
      </c>
    </row>
    <row r="46" spans="1:18" s="258" customFormat="1" ht="18" customHeight="1">
      <c r="A46" s="277" t="s">
        <v>106</v>
      </c>
      <c r="B46" s="42">
        <v>449</v>
      </c>
      <c r="C46" s="42">
        <v>413</v>
      </c>
      <c r="D46" s="42">
        <v>454</v>
      </c>
      <c r="E46" s="42">
        <v>706</v>
      </c>
      <c r="F46" s="274">
        <v>425</v>
      </c>
      <c r="G46" s="42">
        <v>650</v>
      </c>
      <c r="H46" s="43">
        <v>475</v>
      </c>
      <c r="I46" s="42">
        <v>608</v>
      </c>
      <c r="J46" s="42">
        <f t="shared" si="0"/>
        <v>862</v>
      </c>
      <c r="K46" s="42">
        <f t="shared" si="1"/>
        <v>1160</v>
      </c>
      <c r="L46" s="42">
        <f t="shared" si="2"/>
        <v>1075</v>
      </c>
      <c r="M46" s="42">
        <f t="shared" si="3"/>
        <v>1083</v>
      </c>
      <c r="N46" s="275">
        <v>174</v>
      </c>
      <c r="O46" s="276">
        <v>306</v>
      </c>
      <c r="P46" s="276">
        <v>318</v>
      </c>
      <c r="Q46" s="45">
        <v>308</v>
      </c>
      <c r="R46" s="45">
        <v>186</v>
      </c>
    </row>
    <row r="47" spans="1:18" s="258" customFormat="1" ht="18" customHeight="1">
      <c r="A47" s="277" t="s">
        <v>107</v>
      </c>
      <c r="B47" s="42">
        <v>494</v>
      </c>
      <c r="C47" s="42">
        <v>404</v>
      </c>
      <c r="D47" s="42">
        <v>306</v>
      </c>
      <c r="E47" s="42">
        <v>420</v>
      </c>
      <c r="F47" s="274">
        <v>292</v>
      </c>
      <c r="G47" s="42">
        <v>360</v>
      </c>
      <c r="H47" s="43">
        <v>341</v>
      </c>
      <c r="I47" s="42">
        <v>381</v>
      </c>
      <c r="J47" s="42">
        <f t="shared" si="0"/>
        <v>898</v>
      </c>
      <c r="K47" s="42">
        <f t="shared" si="1"/>
        <v>726</v>
      </c>
      <c r="L47" s="42">
        <f t="shared" si="2"/>
        <v>652</v>
      </c>
      <c r="M47" s="42">
        <f t="shared" si="3"/>
        <v>722</v>
      </c>
      <c r="N47" s="275">
        <v>140</v>
      </c>
      <c r="O47" s="276">
        <v>163</v>
      </c>
      <c r="P47" s="276">
        <v>194</v>
      </c>
      <c r="Q47" s="45">
        <v>156</v>
      </c>
      <c r="R47" s="45">
        <v>163</v>
      </c>
    </row>
    <row r="48" spans="1:18" s="258" customFormat="1" ht="18" customHeight="1">
      <c r="A48" s="277" t="s">
        <v>108</v>
      </c>
      <c r="B48" s="42">
        <v>434</v>
      </c>
      <c r="C48" s="42">
        <v>305</v>
      </c>
      <c r="D48" s="42">
        <v>310</v>
      </c>
      <c r="E48" s="42">
        <v>467</v>
      </c>
      <c r="F48" s="274">
        <v>356</v>
      </c>
      <c r="G48" s="42">
        <v>410</v>
      </c>
      <c r="H48" s="43">
        <v>476</v>
      </c>
      <c r="I48" s="42">
        <v>477</v>
      </c>
      <c r="J48" s="42">
        <f t="shared" si="0"/>
        <v>739</v>
      </c>
      <c r="K48" s="42">
        <f t="shared" si="1"/>
        <v>777</v>
      </c>
      <c r="L48" s="42">
        <f t="shared" si="2"/>
        <v>766</v>
      </c>
      <c r="M48" s="42">
        <f t="shared" si="3"/>
        <v>953</v>
      </c>
      <c r="N48" s="275">
        <v>258</v>
      </c>
      <c r="O48" s="276">
        <v>259</v>
      </c>
      <c r="P48" s="276">
        <v>272</v>
      </c>
      <c r="Q48" s="45">
        <v>268</v>
      </c>
      <c r="R48" s="45">
        <v>229</v>
      </c>
    </row>
    <row r="49" spans="1:18" s="258" customFormat="1" ht="18" customHeight="1">
      <c r="A49" s="277" t="s">
        <v>109</v>
      </c>
      <c r="B49" s="42">
        <v>363</v>
      </c>
      <c r="C49" s="42">
        <v>545</v>
      </c>
      <c r="D49" s="42">
        <v>410</v>
      </c>
      <c r="E49" s="42">
        <v>759</v>
      </c>
      <c r="F49" s="274">
        <v>465</v>
      </c>
      <c r="G49" s="42">
        <v>508</v>
      </c>
      <c r="H49" s="43">
        <v>592</v>
      </c>
      <c r="I49" s="42">
        <v>645</v>
      </c>
      <c r="J49" s="42">
        <f t="shared" si="0"/>
        <v>908</v>
      </c>
      <c r="K49" s="42">
        <f t="shared" si="1"/>
        <v>1169</v>
      </c>
      <c r="L49" s="42">
        <f t="shared" si="2"/>
        <v>973</v>
      </c>
      <c r="M49" s="42">
        <f t="shared" si="3"/>
        <v>1237</v>
      </c>
      <c r="N49" s="275">
        <v>275</v>
      </c>
      <c r="O49" s="276">
        <v>278</v>
      </c>
      <c r="P49" s="276">
        <v>451</v>
      </c>
      <c r="Q49" s="45">
        <v>302</v>
      </c>
      <c r="R49" s="45">
        <v>255</v>
      </c>
    </row>
    <row r="50" spans="1:18" s="258" customFormat="1" ht="18" customHeight="1">
      <c r="A50" s="277" t="s">
        <v>110</v>
      </c>
      <c r="B50" s="42">
        <v>395</v>
      </c>
      <c r="C50" s="42">
        <v>388</v>
      </c>
      <c r="D50" s="42">
        <v>326</v>
      </c>
      <c r="E50" s="42">
        <v>1076</v>
      </c>
      <c r="F50" s="274">
        <v>465</v>
      </c>
      <c r="G50" s="42">
        <v>745</v>
      </c>
      <c r="H50" s="43">
        <v>742</v>
      </c>
      <c r="I50" s="44">
        <v>577</v>
      </c>
      <c r="J50" s="42">
        <f t="shared" si="0"/>
        <v>783</v>
      </c>
      <c r="K50" s="42">
        <f t="shared" si="1"/>
        <v>1402</v>
      </c>
      <c r="L50" s="42">
        <f t="shared" si="2"/>
        <v>1210</v>
      </c>
      <c r="M50" s="42">
        <f t="shared" si="3"/>
        <v>1319</v>
      </c>
      <c r="N50" s="275">
        <v>312</v>
      </c>
      <c r="O50" s="276">
        <v>288</v>
      </c>
      <c r="P50" s="276">
        <v>289</v>
      </c>
      <c r="Q50" s="45">
        <v>250</v>
      </c>
      <c r="R50" s="45">
        <v>258</v>
      </c>
    </row>
    <row r="51" spans="1:18" s="258" customFormat="1" ht="18" customHeight="1">
      <c r="A51" s="277" t="s">
        <v>111</v>
      </c>
      <c r="B51" s="42">
        <v>357</v>
      </c>
      <c r="C51" s="42">
        <v>318</v>
      </c>
      <c r="D51" s="42">
        <v>261</v>
      </c>
      <c r="E51" s="42">
        <v>352</v>
      </c>
      <c r="F51" s="274">
        <v>226</v>
      </c>
      <c r="G51" s="42">
        <v>244</v>
      </c>
      <c r="H51" s="43">
        <v>268</v>
      </c>
      <c r="I51" s="42">
        <v>279</v>
      </c>
      <c r="J51" s="42">
        <f t="shared" si="0"/>
        <v>675</v>
      </c>
      <c r="K51" s="42">
        <f t="shared" si="1"/>
        <v>613</v>
      </c>
      <c r="L51" s="42">
        <f t="shared" si="2"/>
        <v>470</v>
      </c>
      <c r="M51" s="42">
        <f t="shared" si="3"/>
        <v>547</v>
      </c>
      <c r="N51" s="275">
        <v>109</v>
      </c>
      <c r="O51" s="276">
        <v>122</v>
      </c>
      <c r="P51" s="276">
        <v>116</v>
      </c>
      <c r="Q51" s="45">
        <v>105</v>
      </c>
      <c r="R51" s="45">
        <v>101</v>
      </c>
    </row>
    <row r="52" spans="1:18" s="258" customFormat="1" ht="18" customHeight="1" thickBot="1">
      <c r="A52" s="278" t="s">
        <v>112</v>
      </c>
      <c r="B52" s="42">
        <v>658</v>
      </c>
      <c r="C52" s="42">
        <v>599</v>
      </c>
      <c r="D52" s="42">
        <v>801</v>
      </c>
      <c r="E52" s="42">
        <v>1169</v>
      </c>
      <c r="F52" s="279">
        <v>788</v>
      </c>
      <c r="G52" s="42">
        <v>856</v>
      </c>
      <c r="H52" s="46">
        <v>952</v>
      </c>
      <c r="I52" s="46">
        <v>785</v>
      </c>
      <c r="J52" s="280">
        <f t="shared" si="0"/>
        <v>1257</v>
      </c>
      <c r="K52" s="280">
        <f t="shared" si="1"/>
        <v>1970</v>
      </c>
      <c r="L52" s="280">
        <f t="shared" si="2"/>
        <v>1644</v>
      </c>
      <c r="M52" s="280">
        <f t="shared" si="3"/>
        <v>1737</v>
      </c>
      <c r="N52" s="275">
        <v>485</v>
      </c>
      <c r="O52" s="276">
        <v>541</v>
      </c>
      <c r="P52" s="276">
        <v>702</v>
      </c>
      <c r="Q52" s="45">
        <v>526</v>
      </c>
      <c r="R52" s="281">
        <v>436</v>
      </c>
    </row>
    <row r="53" spans="1:18" s="258" customFormat="1" ht="18" customHeight="1" thickBot="1" thickTop="1">
      <c r="A53" s="282" t="s">
        <v>62</v>
      </c>
      <c r="B53" s="47">
        <f aca="true" t="shared" si="4" ref="B53:I53">SUM(B6:B52)</f>
        <v>50108</v>
      </c>
      <c r="C53" s="48">
        <f t="shared" si="4"/>
        <v>46627</v>
      </c>
      <c r="D53" s="47">
        <f t="shared" si="4"/>
        <v>41892</v>
      </c>
      <c r="E53" s="48">
        <f t="shared" si="4"/>
        <v>69154</v>
      </c>
      <c r="F53" s="47">
        <f t="shared" si="4"/>
        <v>48674</v>
      </c>
      <c r="G53" s="48">
        <f t="shared" si="4"/>
        <v>54532</v>
      </c>
      <c r="H53" s="47">
        <f t="shared" si="4"/>
        <v>53503</v>
      </c>
      <c r="I53" s="48">
        <f t="shared" si="4"/>
        <v>53763</v>
      </c>
      <c r="J53" s="283">
        <f t="shared" si="0"/>
        <v>96735</v>
      </c>
      <c r="K53" s="283">
        <f t="shared" si="1"/>
        <v>111046</v>
      </c>
      <c r="L53" s="283">
        <f t="shared" si="2"/>
        <v>103206</v>
      </c>
      <c r="M53" s="283">
        <f t="shared" si="3"/>
        <v>107266</v>
      </c>
      <c r="N53" s="49">
        <f>SUM(N6:N52)</f>
        <v>25344</v>
      </c>
      <c r="O53" s="79">
        <f>SUM(O6:O52)</f>
        <v>36456</v>
      </c>
      <c r="P53" s="80">
        <f>SUM(P6:P52)</f>
        <v>43544</v>
      </c>
      <c r="Q53" s="51">
        <f>SUM(Q6:Q52)</f>
        <v>35925</v>
      </c>
      <c r="R53" s="50">
        <f>SUM(R6:R52)</f>
        <v>25626</v>
      </c>
    </row>
    <row r="54" spans="1:18" s="258" customFormat="1" ht="18" customHeight="1" thickTop="1">
      <c r="A54" s="282" t="s">
        <v>172</v>
      </c>
      <c r="B54" s="52"/>
      <c r="C54" s="53">
        <f>B53+C53</f>
        <v>96735</v>
      </c>
      <c r="D54" s="52"/>
      <c r="E54" s="53">
        <f>D53+E53</f>
        <v>111046</v>
      </c>
      <c r="F54" s="52"/>
      <c r="G54" s="53">
        <f>F53+G53</f>
        <v>103206</v>
      </c>
      <c r="H54" s="52"/>
      <c r="I54" s="53">
        <f>H53+I53</f>
        <v>107266</v>
      </c>
      <c r="J54" s="284">
        <f>J53</f>
        <v>96735</v>
      </c>
      <c r="K54" s="285">
        <f>K53</f>
        <v>111046</v>
      </c>
      <c r="L54" s="285">
        <f>L53</f>
        <v>103206</v>
      </c>
      <c r="M54" s="285">
        <f>M53</f>
        <v>107266</v>
      </c>
      <c r="N54" s="286"/>
      <c r="O54" s="287"/>
      <c r="P54" s="288"/>
      <c r="Q54" s="53">
        <f>N53+O53+P53+Q53</f>
        <v>141269</v>
      </c>
      <c r="R54" s="289"/>
    </row>
    <row r="55" spans="1:18" s="258" customFormat="1" ht="15" customHeight="1">
      <c r="A55" s="290"/>
      <c r="B55" s="291"/>
      <c r="C55" s="291"/>
      <c r="D55" s="291"/>
      <c r="E55" s="291"/>
      <c r="F55" s="291"/>
      <c r="G55" s="291"/>
      <c r="H55" s="292"/>
      <c r="I55" s="99"/>
      <c r="J55" s="99"/>
      <c r="K55" s="99"/>
      <c r="L55" s="99"/>
      <c r="M55" s="99"/>
      <c r="O55" s="293"/>
      <c r="P55" s="294"/>
      <c r="Q55" s="103"/>
      <c r="R55" s="103"/>
    </row>
    <row r="56" spans="17:18" ht="27" customHeight="1">
      <c r="Q56" s="104"/>
      <c r="R56" s="104"/>
    </row>
    <row r="57" spans="17:18" ht="27" customHeight="1">
      <c r="Q57" s="104"/>
      <c r="R57" s="104"/>
    </row>
    <row r="58" spans="17:18" ht="27" customHeight="1">
      <c r="Q58" s="104"/>
      <c r="R58" s="104"/>
    </row>
    <row r="59" spans="17:18" ht="27" customHeight="1">
      <c r="Q59" s="104"/>
      <c r="R59" s="104"/>
    </row>
    <row r="60" spans="17:18" ht="27" customHeight="1">
      <c r="Q60" s="104"/>
      <c r="R60" s="104"/>
    </row>
    <row r="61" spans="17:18" ht="27" customHeight="1">
      <c r="Q61" s="104"/>
      <c r="R61" s="104"/>
    </row>
    <row r="62" spans="17:18" ht="27" customHeight="1">
      <c r="Q62" s="104"/>
      <c r="R62" s="104"/>
    </row>
    <row r="63" spans="17:18" ht="27" customHeight="1">
      <c r="Q63" s="104"/>
      <c r="R63" s="104"/>
    </row>
    <row r="64" spans="17:18" ht="27" customHeight="1">
      <c r="Q64" s="104"/>
      <c r="R64" s="104"/>
    </row>
    <row r="65" spans="17:18" ht="27" customHeight="1">
      <c r="Q65" s="105"/>
      <c r="R65" s="105"/>
    </row>
    <row r="66" spans="17:18" ht="27" customHeight="1">
      <c r="Q66" s="105"/>
      <c r="R66" s="105"/>
    </row>
    <row r="67" spans="17:18" ht="27" customHeight="1">
      <c r="Q67" s="105"/>
      <c r="R67" s="105"/>
    </row>
    <row r="68" spans="17:18" ht="27" customHeight="1">
      <c r="Q68" s="105"/>
      <c r="R68" s="105"/>
    </row>
    <row r="69" spans="17:18" ht="27" customHeight="1">
      <c r="Q69" s="105"/>
      <c r="R69" s="105"/>
    </row>
    <row r="70" spans="17:18" ht="27" customHeight="1">
      <c r="Q70" s="105"/>
      <c r="R70" s="105"/>
    </row>
    <row r="71" spans="17:18" ht="27" customHeight="1">
      <c r="Q71" s="105"/>
      <c r="R71" s="105"/>
    </row>
    <row r="72" spans="17:18" ht="27" customHeight="1">
      <c r="Q72" s="105"/>
      <c r="R72" s="105"/>
    </row>
    <row r="73" spans="17:18" ht="27" customHeight="1">
      <c r="Q73" s="105"/>
      <c r="R73" s="105"/>
    </row>
    <row r="74" spans="17:18" ht="27" customHeight="1">
      <c r="Q74" s="105"/>
      <c r="R74" s="105"/>
    </row>
    <row r="75" spans="17:18" ht="27" customHeight="1">
      <c r="Q75" s="105"/>
      <c r="R75" s="105"/>
    </row>
    <row r="76" spans="17:18" ht="27" customHeight="1">
      <c r="Q76" s="105"/>
      <c r="R76" s="105"/>
    </row>
    <row r="77" spans="17:18" ht="27" customHeight="1">
      <c r="Q77" s="105"/>
      <c r="R77" s="105"/>
    </row>
    <row r="78" spans="17:18" ht="27" customHeight="1">
      <c r="Q78" s="105"/>
      <c r="R78" s="105"/>
    </row>
    <row r="79" spans="17:18" ht="27" customHeight="1">
      <c r="Q79" s="105"/>
      <c r="R79" s="105"/>
    </row>
    <row r="80" spans="17:18" ht="27" customHeight="1">
      <c r="Q80" s="105"/>
      <c r="R80" s="105"/>
    </row>
    <row r="81" spans="17:18" ht="27" customHeight="1">
      <c r="Q81" s="105"/>
      <c r="R81" s="105"/>
    </row>
    <row r="82" spans="17:18" ht="27" customHeight="1">
      <c r="Q82" s="105"/>
      <c r="R82" s="105"/>
    </row>
    <row r="83" spans="17:18" ht="27" customHeight="1">
      <c r="Q83" s="105"/>
      <c r="R83" s="105"/>
    </row>
    <row r="84" spans="17:18" ht="27" customHeight="1">
      <c r="Q84" s="105"/>
      <c r="R84" s="105"/>
    </row>
    <row r="85" spans="17:18" ht="27" customHeight="1">
      <c r="Q85" s="105"/>
      <c r="R85" s="105"/>
    </row>
    <row r="86" spans="17:18" ht="27" customHeight="1">
      <c r="Q86" s="105"/>
      <c r="R86" s="105"/>
    </row>
    <row r="87" spans="17:18" ht="27" customHeight="1">
      <c r="Q87" s="105"/>
      <c r="R87" s="105"/>
    </row>
    <row r="88" spans="17:18" ht="27" customHeight="1">
      <c r="Q88" s="105"/>
      <c r="R88" s="105"/>
    </row>
    <row r="89" spans="17:18" ht="27" customHeight="1">
      <c r="Q89" s="105"/>
      <c r="R89" s="105"/>
    </row>
    <row r="90" spans="17:18" ht="27" customHeight="1">
      <c r="Q90" s="105"/>
      <c r="R90" s="105"/>
    </row>
    <row r="91" spans="17:18" ht="27" customHeight="1">
      <c r="Q91" s="105"/>
      <c r="R91" s="105"/>
    </row>
    <row r="92" spans="17:18" ht="27" customHeight="1">
      <c r="Q92" s="105"/>
      <c r="R92" s="105"/>
    </row>
    <row r="93" spans="17:18" ht="27" customHeight="1">
      <c r="Q93" s="105"/>
      <c r="R93" s="105"/>
    </row>
    <row r="94" spans="17:18" ht="27" customHeight="1">
      <c r="Q94" s="105"/>
      <c r="R94" s="105"/>
    </row>
    <row r="95" spans="17:18" ht="27" customHeight="1">
      <c r="Q95" s="105"/>
      <c r="R95" s="105"/>
    </row>
    <row r="96" spans="17:18" ht="27" customHeight="1">
      <c r="Q96" s="105"/>
      <c r="R96" s="105"/>
    </row>
    <row r="97" spans="17:18" ht="27" customHeight="1">
      <c r="Q97" s="105"/>
      <c r="R97" s="105"/>
    </row>
    <row r="98" spans="17:18" ht="27" customHeight="1">
      <c r="Q98" s="105"/>
      <c r="R98" s="105"/>
    </row>
  </sheetData>
  <sheetProtection/>
  <mergeCells count="4">
    <mergeCell ref="J4:J5"/>
    <mergeCell ref="K4:K5"/>
    <mergeCell ref="L4:L5"/>
    <mergeCell ref="M4:M5"/>
  </mergeCells>
  <printOptions horizontalCentered="1"/>
  <pageMargins left="0.7874015748031497" right="0.7874015748031497" top="0.3937007874015748" bottom="0.3937007874015748" header="0.8267716535433072" footer="0.1968503937007874"/>
  <pageSetup horizontalDpi="600" verticalDpi="600" orientation="portrait" paperSize="9" scale="80" r:id="rId3"/>
  <legacyDrawing r:id="rId2"/>
</worksheet>
</file>

<file path=xl/worksheets/sheet8.xml><?xml version="1.0" encoding="utf-8"?>
<worksheet xmlns="http://schemas.openxmlformats.org/spreadsheetml/2006/main" xmlns:r="http://schemas.openxmlformats.org/officeDocument/2006/relationships">
  <dimension ref="A1:R55"/>
  <sheetViews>
    <sheetView zoomScalePageLayoutView="0" workbookViewId="0" topLeftCell="A1">
      <selection activeCell="A1" sqref="A1"/>
    </sheetView>
  </sheetViews>
  <sheetFormatPr defaultColWidth="8.796875" defaultRowHeight="27" customHeight="1" outlineLevelCol="1"/>
  <cols>
    <col min="1" max="1" width="7.5" style="295" bestFit="1" customWidth="1"/>
    <col min="2" max="2" width="8.09765625" style="248" hidden="1" customWidth="1" outlineLevel="1"/>
    <col min="3" max="3" width="8.3984375" style="248" hidden="1" customWidth="1" outlineLevel="1"/>
    <col min="4" max="4" width="8.09765625" style="248" hidden="1" customWidth="1" outlineLevel="1"/>
    <col min="5" max="5" width="8.3984375" style="248" hidden="1" customWidth="1" outlineLevel="1"/>
    <col min="6" max="6" width="8.09765625" style="248" hidden="1" customWidth="1" outlineLevel="1"/>
    <col min="7" max="7" width="8.3984375" style="248" hidden="1" customWidth="1" outlineLevel="1"/>
    <col min="8" max="8" width="8.09765625" style="296" hidden="1" customWidth="1" outlineLevel="1"/>
    <col min="9" max="9" width="8.09765625" style="54" hidden="1" customWidth="1" outlineLevel="1"/>
    <col min="10" max="10" width="8.09765625" style="54" customWidth="1" collapsed="1"/>
    <col min="11" max="13" width="8.09765625" style="54" customWidth="1"/>
    <col min="14" max="15" width="8.09765625" style="248" customWidth="1"/>
    <col min="16" max="16" width="8.09765625" style="250" customWidth="1"/>
    <col min="17" max="18" width="8.09765625" style="248" customWidth="1"/>
    <col min="19" max="16384" width="8.69921875" style="248" customWidth="1"/>
  </cols>
  <sheetData>
    <row r="1" spans="1:18" s="97" customFormat="1" ht="22.5" customHeight="1">
      <c r="A1" s="297" t="s">
        <v>241</v>
      </c>
      <c r="B1" s="55"/>
      <c r="C1" s="55"/>
      <c r="D1" s="55"/>
      <c r="E1" s="55"/>
      <c r="F1" s="55"/>
      <c r="G1" s="55"/>
      <c r="H1" s="56"/>
      <c r="I1" s="56"/>
      <c r="J1" s="56"/>
      <c r="K1" s="56"/>
      <c r="L1" s="56"/>
      <c r="M1" s="56"/>
      <c r="N1" s="57"/>
      <c r="O1" s="57"/>
      <c r="P1" s="81"/>
      <c r="Q1" s="57"/>
      <c r="R1" s="57"/>
    </row>
    <row r="2" spans="1:18" s="62" customFormat="1" ht="13.5" customHeight="1">
      <c r="A2" s="58"/>
      <c r="B2" s="59"/>
      <c r="C2" s="60"/>
      <c r="D2" s="59"/>
      <c r="E2" s="60"/>
      <c r="F2" s="59"/>
      <c r="G2" s="246"/>
      <c r="H2" s="61"/>
      <c r="I2" s="60"/>
      <c r="J2" s="60"/>
      <c r="K2" s="60"/>
      <c r="L2" s="60"/>
      <c r="M2" s="60"/>
      <c r="P2" s="82"/>
      <c r="Q2" s="60"/>
      <c r="R2" s="298" t="s">
        <v>233</v>
      </c>
    </row>
    <row r="3" spans="1:18" s="98" customFormat="1" ht="18.75" customHeight="1">
      <c r="A3" s="63"/>
      <c r="B3" s="299" t="s">
        <v>155</v>
      </c>
      <c r="C3" s="64"/>
      <c r="D3" s="299" t="s">
        <v>156</v>
      </c>
      <c r="E3" s="64"/>
      <c r="F3" s="299" t="s">
        <v>157</v>
      </c>
      <c r="G3" s="64"/>
      <c r="H3" s="299" t="s">
        <v>231</v>
      </c>
      <c r="I3" s="64"/>
      <c r="J3" s="255" t="s">
        <v>234</v>
      </c>
      <c r="K3" s="255" t="s">
        <v>235</v>
      </c>
      <c r="L3" s="255" t="s">
        <v>236</v>
      </c>
      <c r="M3" s="255" t="s">
        <v>237</v>
      </c>
      <c r="N3" s="300" t="s">
        <v>232</v>
      </c>
      <c r="O3" s="65"/>
      <c r="P3" s="83"/>
      <c r="Q3" s="66"/>
      <c r="R3" s="255" t="s">
        <v>238</v>
      </c>
    </row>
    <row r="4" spans="1:18" s="98" customFormat="1" ht="18.75" customHeight="1">
      <c r="A4" s="301" t="s">
        <v>158</v>
      </c>
      <c r="B4" s="302" t="s">
        <v>159</v>
      </c>
      <c r="C4" s="303" t="s">
        <v>160</v>
      </c>
      <c r="D4" s="302" t="s">
        <v>159</v>
      </c>
      <c r="E4" s="303" t="s">
        <v>160</v>
      </c>
      <c r="F4" s="302" t="s">
        <v>159</v>
      </c>
      <c r="G4" s="303" t="s">
        <v>160</v>
      </c>
      <c r="H4" s="302" t="s">
        <v>159</v>
      </c>
      <c r="I4" s="304" t="s">
        <v>160</v>
      </c>
      <c r="J4" s="321" t="s">
        <v>239</v>
      </c>
      <c r="K4" s="321" t="s">
        <v>239</v>
      </c>
      <c r="L4" s="321" t="s">
        <v>239</v>
      </c>
      <c r="M4" s="321" t="s">
        <v>239</v>
      </c>
      <c r="N4" s="305" t="s">
        <v>161</v>
      </c>
      <c r="O4" s="305" t="s">
        <v>162</v>
      </c>
      <c r="P4" s="306" t="s">
        <v>163</v>
      </c>
      <c r="Q4" s="307" t="s">
        <v>164</v>
      </c>
      <c r="R4" s="307" t="s">
        <v>161</v>
      </c>
    </row>
    <row r="5" spans="1:18" s="98" customFormat="1" ht="18.75" customHeight="1">
      <c r="A5" s="67"/>
      <c r="B5" s="68" t="s">
        <v>240</v>
      </c>
      <c r="C5" s="69" t="s">
        <v>166</v>
      </c>
      <c r="D5" s="68" t="s">
        <v>240</v>
      </c>
      <c r="E5" s="69" t="s">
        <v>166</v>
      </c>
      <c r="F5" s="308" t="s">
        <v>240</v>
      </c>
      <c r="G5" s="69" t="s">
        <v>166</v>
      </c>
      <c r="H5" s="68" t="s">
        <v>165</v>
      </c>
      <c r="I5" s="70" t="s">
        <v>166</v>
      </c>
      <c r="J5" s="322"/>
      <c r="K5" s="322"/>
      <c r="L5" s="322"/>
      <c r="M5" s="322"/>
      <c r="N5" s="309" t="s">
        <v>168</v>
      </c>
      <c r="O5" s="309" t="s">
        <v>169</v>
      </c>
      <c r="P5" s="310" t="s">
        <v>170</v>
      </c>
      <c r="Q5" s="71" t="s">
        <v>171</v>
      </c>
      <c r="R5" s="71" t="s">
        <v>168</v>
      </c>
    </row>
    <row r="6" spans="1:18" s="258" customFormat="1" ht="18.75" customHeight="1">
      <c r="A6" s="273" t="s">
        <v>66</v>
      </c>
      <c r="B6" s="42">
        <v>647</v>
      </c>
      <c r="C6" s="42">
        <v>589</v>
      </c>
      <c r="D6" s="42">
        <v>500</v>
      </c>
      <c r="E6" s="42">
        <v>982</v>
      </c>
      <c r="F6" s="279">
        <v>568</v>
      </c>
      <c r="G6" s="42">
        <v>873</v>
      </c>
      <c r="H6" s="43">
        <v>795</v>
      </c>
      <c r="I6" s="42">
        <v>735</v>
      </c>
      <c r="J6" s="311">
        <f aca="true" t="shared" si="0" ref="J6:J53">SUM(B6:C6)</f>
        <v>1236</v>
      </c>
      <c r="K6" s="311">
        <f aca="true" t="shared" si="1" ref="K6:K53">SUM(D6:E6)</f>
        <v>1482</v>
      </c>
      <c r="L6" s="311">
        <f aca="true" t="shared" si="2" ref="L6:L53">SUM(F6:G6)</f>
        <v>1441</v>
      </c>
      <c r="M6" s="42">
        <f aca="true" t="shared" si="3" ref="M6:M53">SUM(H6:I6)</f>
        <v>1530</v>
      </c>
      <c r="N6" s="72">
        <v>344</v>
      </c>
      <c r="O6" s="73">
        <v>369</v>
      </c>
      <c r="P6" s="84">
        <v>662</v>
      </c>
      <c r="Q6" s="74">
        <v>354</v>
      </c>
      <c r="R6" s="45">
        <v>331</v>
      </c>
    </row>
    <row r="7" spans="1:18" s="258" customFormat="1" ht="18.75" customHeight="1">
      <c r="A7" s="277" t="s">
        <v>67</v>
      </c>
      <c r="B7" s="42">
        <v>115</v>
      </c>
      <c r="C7" s="42">
        <v>94</v>
      </c>
      <c r="D7" s="42">
        <v>82</v>
      </c>
      <c r="E7" s="42">
        <v>136</v>
      </c>
      <c r="F7" s="274">
        <v>172</v>
      </c>
      <c r="G7" s="42">
        <v>90</v>
      </c>
      <c r="H7" s="43">
        <v>109</v>
      </c>
      <c r="I7" s="42">
        <v>118</v>
      </c>
      <c r="J7" s="42">
        <f t="shared" si="0"/>
        <v>209</v>
      </c>
      <c r="K7" s="42">
        <f t="shared" si="1"/>
        <v>218</v>
      </c>
      <c r="L7" s="42">
        <f t="shared" si="2"/>
        <v>262</v>
      </c>
      <c r="M7" s="42">
        <f t="shared" si="3"/>
        <v>227</v>
      </c>
      <c r="N7" s="45">
        <v>65</v>
      </c>
      <c r="O7" s="45">
        <v>112</v>
      </c>
      <c r="P7" s="85">
        <v>105</v>
      </c>
      <c r="Q7" s="45">
        <v>61</v>
      </c>
      <c r="R7" s="45">
        <v>55</v>
      </c>
    </row>
    <row r="8" spans="1:18" s="258" customFormat="1" ht="18.75" customHeight="1">
      <c r="A8" s="277" t="s">
        <v>68</v>
      </c>
      <c r="B8" s="42">
        <v>108</v>
      </c>
      <c r="C8" s="42">
        <v>121</v>
      </c>
      <c r="D8" s="42">
        <v>104</v>
      </c>
      <c r="E8" s="42">
        <v>182</v>
      </c>
      <c r="F8" s="274">
        <v>164</v>
      </c>
      <c r="G8" s="42">
        <v>122</v>
      </c>
      <c r="H8" s="43">
        <v>146</v>
      </c>
      <c r="I8" s="42">
        <v>144</v>
      </c>
      <c r="J8" s="42">
        <f t="shared" si="0"/>
        <v>229</v>
      </c>
      <c r="K8" s="42">
        <f t="shared" si="1"/>
        <v>286</v>
      </c>
      <c r="L8" s="42">
        <f t="shared" si="2"/>
        <v>286</v>
      </c>
      <c r="M8" s="42">
        <f t="shared" si="3"/>
        <v>290</v>
      </c>
      <c r="N8" s="45">
        <v>63</v>
      </c>
      <c r="O8" s="45">
        <v>119</v>
      </c>
      <c r="P8" s="85">
        <v>119</v>
      </c>
      <c r="Q8" s="45">
        <v>77</v>
      </c>
      <c r="R8" s="45">
        <v>57</v>
      </c>
    </row>
    <row r="9" spans="1:18" s="258" customFormat="1" ht="18.75" customHeight="1">
      <c r="A9" s="277" t="s">
        <v>69</v>
      </c>
      <c r="B9" s="42">
        <v>294</v>
      </c>
      <c r="C9" s="42">
        <v>267</v>
      </c>
      <c r="D9" s="42">
        <v>218</v>
      </c>
      <c r="E9" s="42">
        <v>481</v>
      </c>
      <c r="F9" s="274">
        <v>322</v>
      </c>
      <c r="G9" s="42">
        <v>349</v>
      </c>
      <c r="H9" s="43">
        <v>342</v>
      </c>
      <c r="I9" s="42">
        <v>341</v>
      </c>
      <c r="J9" s="42">
        <f t="shared" si="0"/>
        <v>561</v>
      </c>
      <c r="K9" s="42">
        <f t="shared" si="1"/>
        <v>699</v>
      </c>
      <c r="L9" s="42">
        <f t="shared" si="2"/>
        <v>671</v>
      </c>
      <c r="M9" s="42">
        <f t="shared" si="3"/>
        <v>683</v>
      </c>
      <c r="N9" s="45">
        <v>170</v>
      </c>
      <c r="O9" s="45">
        <v>187</v>
      </c>
      <c r="P9" s="85">
        <v>228</v>
      </c>
      <c r="Q9" s="45">
        <v>173</v>
      </c>
      <c r="R9" s="45">
        <v>125</v>
      </c>
    </row>
    <row r="10" spans="1:18" s="258" customFormat="1" ht="18.75" customHeight="1">
      <c r="A10" s="277" t="s">
        <v>70</v>
      </c>
      <c r="B10" s="42">
        <v>80</v>
      </c>
      <c r="C10" s="42">
        <v>70</v>
      </c>
      <c r="D10" s="42">
        <v>37</v>
      </c>
      <c r="E10" s="42">
        <v>100</v>
      </c>
      <c r="F10" s="274">
        <v>91</v>
      </c>
      <c r="G10" s="42">
        <v>59</v>
      </c>
      <c r="H10" s="43">
        <v>100</v>
      </c>
      <c r="I10" s="44">
        <v>69</v>
      </c>
      <c r="J10" s="44">
        <f t="shared" si="0"/>
        <v>150</v>
      </c>
      <c r="K10" s="44">
        <f t="shared" si="1"/>
        <v>137</v>
      </c>
      <c r="L10" s="44">
        <f t="shared" si="2"/>
        <v>150</v>
      </c>
      <c r="M10" s="44">
        <f t="shared" si="3"/>
        <v>169</v>
      </c>
      <c r="N10" s="45">
        <v>44</v>
      </c>
      <c r="O10" s="45">
        <v>43</v>
      </c>
      <c r="P10" s="85">
        <v>74</v>
      </c>
      <c r="Q10" s="45">
        <v>74</v>
      </c>
      <c r="R10" s="45">
        <v>36</v>
      </c>
    </row>
    <row r="11" spans="1:18" s="258" customFormat="1" ht="18.75" customHeight="1">
      <c r="A11" s="277" t="s">
        <v>71</v>
      </c>
      <c r="B11" s="42">
        <v>140</v>
      </c>
      <c r="C11" s="42">
        <v>116</v>
      </c>
      <c r="D11" s="42">
        <v>99</v>
      </c>
      <c r="E11" s="42">
        <v>200</v>
      </c>
      <c r="F11" s="274">
        <v>136</v>
      </c>
      <c r="G11" s="42">
        <v>143</v>
      </c>
      <c r="H11" s="43">
        <v>143</v>
      </c>
      <c r="I11" s="42">
        <v>118</v>
      </c>
      <c r="J11" s="42">
        <f t="shared" si="0"/>
        <v>256</v>
      </c>
      <c r="K11" s="42">
        <f t="shared" si="1"/>
        <v>299</v>
      </c>
      <c r="L11" s="42">
        <f t="shared" si="2"/>
        <v>279</v>
      </c>
      <c r="M11" s="42">
        <f t="shared" si="3"/>
        <v>261</v>
      </c>
      <c r="N11" s="45">
        <v>61</v>
      </c>
      <c r="O11" s="45">
        <v>74</v>
      </c>
      <c r="P11" s="85">
        <v>71</v>
      </c>
      <c r="Q11" s="45">
        <v>54</v>
      </c>
      <c r="R11" s="45">
        <v>44</v>
      </c>
    </row>
    <row r="12" spans="1:18" s="258" customFormat="1" ht="18.75" customHeight="1">
      <c r="A12" s="277" t="s">
        <v>72</v>
      </c>
      <c r="B12" s="42">
        <v>159</v>
      </c>
      <c r="C12" s="42">
        <v>120</v>
      </c>
      <c r="D12" s="42">
        <v>128</v>
      </c>
      <c r="E12" s="42">
        <v>251</v>
      </c>
      <c r="F12" s="274">
        <v>82</v>
      </c>
      <c r="G12" s="42">
        <v>222</v>
      </c>
      <c r="H12" s="43">
        <v>298</v>
      </c>
      <c r="I12" s="42">
        <v>273</v>
      </c>
      <c r="J12" s="42">
        <f t="shared" si="0"/>
        <v>279</v>
      </c>
      <c r="K12" s="42">
        <f t="shared" si="1"/>
        <v>379</v>
      </c>
      <c r="L12" s="42">
        <f t="shared" si="2"/>
        <v>304</v>
      </c>
      <c r="M12" s="42">
        <f t="shared" si="3"/>
        <v>571</v>
      </c>
      <c r="N12" s="45">
        <v>82</v>
      </c>
      <c r="O12" s="45">
        <v>168</v>
      </c>
      <c r="P12" s="85">
        <v>161</v>
      </c>
      <c r="Q12" s="45">
        <v>105</v>
      </c>
      <c r="R12" s="45">
        <v>76</v>
      </c>
    </row>
    <row r="13" spans="1:18" s="258" customFormat="1" ht="18.75" customHeight="1">
      <c r="A13" s="277" t="s">
        <v>73</v>
      </c>
      <c r="B13" s="42">
        <v>441</v>
      </c>
      <c r="C13" s="42">
        <v>378</v>
      </c>
      <c r="D13" s="42">
        <v>371</v>
      </c>
      <c r="E13" s="42">
        <v>586</v>
      </c>
      <c r="F13" s="274">
        <v>394</v>
      </c>
      <c r="G13" s="42">
        <v>481</v>
      </c>
      <c r="H13" s="43">
        <v>473</v>
      </c>
      <c r="I13" s="42">
        <v>455</v>
      </c>
      <c r="J13" s="42">
        <f t="shared" si="0"/>
        <v>819</v>
      </c>
      <c r="K13" s="42">
        <f t="shared" si="1"/>
        <v>957</v>
      </c>
      <c r="L13" s="42">
        <f t="shared" si="2"/>
        <v>875</v>
      </c>
      <c r="M13" s="42">
        <f t="shared" si="3"/>
        <v>928</v>
      </c>
      <c r="N13" s="45">
        <v>199</v>
      </c>
      <c r="O13" s="45">
        <v>297</v>
      </c>
      <c r="P13" s="85">
        <v>582</v>
      </c>
      <c r="Q13" s="45">
        <v>688</v>
      </c>
      <c r="R13" s="45">
        <v>178</v>
      </c>
    </row>
    <row r="14" spans="1:18" s="258" customFormat="1" ht="18.75" customHeight="1">
      <c r="A14" s="277" t="s">
        <v>74</v>
      </c>
      <c r="B14" s="42">
        <v>271</v>
      </c>
      <c r="C14" s="42">
        <v>228</v>
      </c>
      <c r="D14" s="42">
        <v>222</v>
      </c>
      <c r="E14" s="42">
        <v>436</v>
      </c>
      <c r="F14" s="274">
        <v>264</v>
      </c>
      <c r="G14" s="42">
        <v>300</v>
      </c>
      <c r="H14" s="43">
        <v>286</v>
      </c>
      <c r="I14" s="42">
        <v>368</v>
      </c>
      <c r="J14" s="42">
        <f t="shared" si="0"/>
        <v>499</v>
      </c>
      <c r="K14" s="42">
        <f t="shared" si="1"/>
        <v>658</v>
      </c>
      <c r="L14" s="42">
        <f t="shared" si="2"/>
        <v>564</v>
      </c>
      <c r="M14" s="42">
        <f t="shared" si="3"/>
        <v>654</v>
      </c>
      <c r="N14" s="45">
        <v>174</v>
      </c>
      <c r="O14" s="45">
        <v>208</v>
      </c>
      <c r="P14" s="85">
        <v>297</v>
      </c>
      <c r="Q14" s="45">
        <v>249</v>
      </c>
      <c r="R14" s="45">
        <v>138</v>
      </c>
    </row>
    <row r="15" spans="1:18" s="258" customFormat="1" ht="18.75" customHeight="1">
      <c r="A15" s="277" t="s">
        <v>75</v>
      </c>
      <c r="B15" s="42">
        <v>350</v>
      </c>
      <c r="C15" s="42">
        <v>270</v>
      </c>
      <c r="D15" s="42">
        <v>299</v>
      </c>
      <c r="E15" s="42">
        <v>476</v>
      </c>
      <c r="F15" s="274">
        <v>307</v>
      </c>
      <c r="G15" s="42">
        <v>321</v>
      </c>
      <c r="H15" s="43">
        <v>342</v>
      </c>
      <c r="I15" s="42">
        <v>295</v>
      </c>
      <c r="J15" s="42">
        <f t="shared" si="0"/>
        <v>620</v>
      </c>
      <c r="K15" s="42">
        <f t="shared" si="1"/>
        <v>775</v>
      </c>
      <c r="L15" s="42">
        <f t="shared" si="2"/>
        <v>628</v>
      </c>
      <c r="M15" s="42">
        <f t="shared" si="3"/>
        <v>637</v>
      </c>
      <c r="N15" s="45">
        <v>162</v>
      </c>
      <c r="O15" s="45">
        <v>180</v>
      </c>
      <c r="P15" s="85">
        <v>259</v>
      </c>
      <c r="Q15" s="45">
        <v>188</v>
      </c>
      <c r="R15" s="45">
        <v>139</v>
      </c>
    </row>
    <row r="16" spans="1:18" s="258" customFormat="1" ht="18.75" customHeight="1">
      <c r="A16" s="277" t="s">
        <v>77</v>
      </c>
      <c r="B16" s="42">
        <v>1157</v>
      </c>
      <c r="C16" s="42">
        <v>973</v>
      </c>
      <c r="D16" s="42">
        <v>964</v>
      </c>
      <c r="E16" s="42">
        <v>1492</v>
      </c>
      <c r="F16" s="274">
        <v>1041</v>
      </c>
      <c r="G16" s="42">
        <v>1114</v>
      </c>
      <c r="H16" s="43">
        <v>1189</v>
      </c>
      <c r="I16" s="44">
        <v>1155</v>
      </c>
      <c r="J16" s="44">
        <f t="shared" si="0"/>
        <v>2130</v>
      </c>
      <c r="K16" s="44">
        <f t="shared" si="1"/>
        <v>2456</v>
      </c>
      <c r="L16" s="44">
        <f t="shared" si="2"/>
        <v>2155</v>
      </c>
      <c r="M16" s="44">
        <f t="shared" si="3"/>
        <v>2344</v>
      </c>
      <c r="N16" s="45">
        <v>553</v>
      </c>
      <c r="O16" s="45">
        <v>786</v>
      </c>
      <c r="P16" s="85">
        <v>882</v>
      </c>
      <c r="Q16" s="45">
        <v>649</v>
      </c>
      <c r="R16" s="45">
        <v>350</v>
      </c>
    </row>
    <row r="17" spans="1:18" s="258" customFormat="1" ht="18.75" customHeight="1">
      <c r="A17" s="277" t="s">
        <v>76</v>
      </c>
      <c r="B17" s="42">
        <v>1039</v>
      </c>
      <c r="C17" s="42">
        <v>766</v>
      </c>
      <c r="D17" s="42">
        <v>805</v>
      </c>
      <c r="E17" s="42">
        <v>1335</v>
      </c>
      <c r="F17" s="274">
        <v>905</v>
      </c>
      <c r="G17" s="42">
        <v>884</v>
      </c>
      <c r="H17" s="43">
        <v>890</v>
      </c>
      <c r="I17" s="42">
        <v>862</v>
      </c>
      <c r="J17" s="42">
        <f t="shared" si="0"/>
        <v>1805</v>
      </c>
      <c r="K17" s="42">
        <f t="shared" si="1"/>
        <v>2140</v>
      </c>
      <c r="L17" s="42">
        <f t="shared" si="2"/>
        <v>1789</v>
      </c>
      <c r="M17" s="42">
        <f t="shared" si="3"/>
        <v>1752</v>
      </c>
      <c r="N17" s="45">
        <v>382</v>
      </c>
      <c r="O17" s="45">
        <v>1005</v>
      </c>
      <c r="P17" s="85">
        <v>1374</v>
      </c>
      <c r="Q17" s="45">
        <v>722</v>
      </c>
      <c r="R17" s="45">
        <v>520</v>
      </c>
    </row>
    <row r="18" spans="1:18" s="258" customFormat="1" ht="18.75" customHeight="1">
      <c r="A18" s="277" t="s">
        <v>78</v>
      </c>
      <c r="B18" s="42">
        <v>2929</v>
      </c>
      <c r="C18" s="42">
        <v>2610</v>
      </c>
      <c r="D18" s="42">
        <v>2271</v>
      </c>
      <c r="E18" s="42">
        <v>3252</v>
      </c>
      <c r="F18" s="274">
        <v>2539</v>
      </c>
      <c r="G18" s="42">
        <v>2652</v>
      </c>
      <c r="H18" s="43">
        <v>2606</v>
      </c>
      <c r="I18" s="42">
        <v>2790</v>
      </c>
      <c r="J18" s="42">
        <f t="shared" si="0"/>
        <v>5539</v>
      </c>
      <c r="K18" s="42">
        <f t="shared" si="1"/>
        <v>5523</v>
      </c>
      <c r="L18" s="42">
        <f t="shared" si="2"/>
        <v>5191</v>
      </c>
      <c r="M18" s="42">
        <f t="shared" si="3"/>
        <v>5396</v>
      </c>
      <c r="N18" s="45">
        <v>1376</v>
      </c>
      <c r="O18" s="45">
        <v>2390</v>
      </c>
      <c r="P18" s="85">
        <v>3181</v>
      </c>
      <c r="Q18" s="45">
        <v>2831</v>
      </c>
      <c r="R18" s="45">
        <v>1482</v>
      </c>
    </row>
    <row r="19" spans="1:18" s="258" customFormat="1" ht="18.75" customHeight="1">
      <c r="A19" s="277" t="s">
        <v>79</v>
      </c>
      <c r="B19" s="42">
        <v>2886</v>
      </c>
      <c r="C19" s="42">
        <v>2818</v>
      </c>
      <c r="D19" s="42">
        <v>2421</v>
      </c>
      <c r="E19" s="42">
        <v>3941</v>
      </c>
      <c r="F19" s="274">
        <v>2859</v>
      </c>
      <c r="G19" s="42">
        <v>3027</v>
      </c>
      <c r="H19" s="43">
        <v>2851</v>
      </c>
      <c r="I19" s="42">
        <v>2648</v>
      </c>
      <c r="J19" s="42">
        <f t="shared" si="0"/>
        <v>5704</v>
      </c>
      <c r="K19" s="42">
        <f t="shared" si="1"/>
        <v>6362</v>
      </c>
      <c r="L19" s="42">
        <f t="shared" si="2"/>
        <v>5886</v>
      </c>
      <c r="M19" s="42">
        <f t="shared" si="3"/>
        <v>5499</v>
      </c>
      <c r="N19" s="45">
        <v>1351</v>
      </c>
      <c r="O19" s="45">
        <v>1968</v>
      </c>
      <c r="P19" s="85">
        <v>2199</v>
      </c>
      <c r="Q19" s="45">
        <v>1564</v>
      </c>
      <c r="R19" s="45">
        <v>1242</v>
      </c>
    </row>
    <row r="20" spans="1:18" s="258" customFormat="1" ht="18.75" customHeight="1">
      <c r="A20" s="277" t="s">
        <v>80</v>
      </c>
      <c r="B20" s="42">
        <v>338</v>
      </c>
      <c r="C20" s="42">
        <v>302</v>
      </c>
      <c r="D20" s="42">
        <v>271</v>
      </c>
      <c r="E20" s="42">
        <v>460</v>
      </c>
      <c r="F20" s="274">
        <v>325</v>
      </c>
      <c r="G20" s="42">
        <v>288</v>
      </c>
      <c r="H20" s="43">
        <v>267</v>
      </c>
      <c r="I20" s="42">
        <v>276</v>
      </c>
      <c r="J20" s="42">
        <f t="shared" si="0"/>
        <v>640</v>
      </c>
      <c r="K20" s="42">
        <f t="shared" si="1"/>
        <v>731</v>
      </c>
      <c r="L20" s="42">
        <f t="shared" si="2"/>
        <v>613</v>
      </c>
      <c r="M20" s="42">
        <f t="shared" si="3"/>
        <v>543</v>
      </c>
      <c r="N20" s="45">
        <v>111</v>
      </c>
      <c r="O20" s="45">
        <v>245</v>
      </c>
      <c r="P20" s="85">
        <v>320</v>
      </c>
      <c r="Q20" s="45">
        <v>143</v>
      </c>
      <c r="R20" s="45">
        <v>137</v>
      </c>
    </row>
    <row r="21" spans="1:18" s="258" customFormat="1" ht="18.75" customHeight="1">
      <c r="A21" s="277" t="s">
        <v>83</v>
      </c>
      <c r="B21" s="42">
        <v>143</v>
      </c>
      <c r="C21" s="42">
        <v>113</v>
      </c>
      <c r="D21" s="42">
        <v>133</v>
      </c>
      <c r="E21" s="42">
        <v>203</v>
      </c>
      <c r="F21" s="274">
        <v>282</v>
      </c>
      <c r="G21" s="42">
        <v>148</v>
      </c>
      <c r="H21" s="43">
        <v>161</v>
      </c>
      <c r="I21" s="42">
        <v>142</v>
      </c>
      <c r="J21" s="42">
        <f t="shared" si="0"/>
        <v>256</v>
      </c>
      <c r="K21" s="42">
        <f t="shared" si="1"/>
        <v>336</v>
      </c>
      <c r="L21" s="42">
        <f t="shared" si="2"/>
        <v>430</v>
      </c>
      <c r="M21" s="42">
        <f t="shared" si="3"/>
        <v>303</v>
      </c>
      <c r="N21" s="45">
        <v>59</v>
      </c>
      <c r="O21" s="45">
        <v>64</v>
      </c>
      <c r="P21" s="85">
        <v>54</v>
      </c>
      <c r="Q21" s="45">
        <v>75</v>
      </c>
      <c r="R21" s="45">
        <v>62</v>
      </c>
    </row>
    <row r="22" spans="1:18" s="258" customFormat="1" ht="18.75" customHeight="1">
      <c r="A22" s="277" t="s">
        <v>84</v>
      </c>
      <c r="B22" s="42">
        <v>169</v>
      </c>
      <c r="C22" s="42">
        <v>140</v>
      </c>
      <c r="D22" s="42">
        <v>157</v>
      </c>
      <c r="E22" s="42">
        <v>218</v>
      </c>
      <c r="F22" s="274">
        <v>174</v>
      </c>
      <c r="G22" s="42">
        <v>156</v>
      </c>
      <c r="H22" s="43">
        <v>186</v>
      </c>
      <c r="I22" s="42">
        <v>194</v>
      </c>
      <c r="J22" s="42">
        <f t="shared" si="0"/>
        <v>309</v>
      </c>
      <c r="K22" s="42">
        <f t="shared" si="1"/>
        <v>375</v>
      </c>
      <c r="L22" s="42">
        <f t="shared" si="2"/>
        <v>330</v>
      </c>
      <c r="M22" s="42">
        <f t="shared" si="3"/>
        <v>380</v>
      </c>
      <c r="N22" s="45">
        <v>100</v>
      </c>
      <c r="O22" s="45">
        <v>121</v>
      </c>
      <c r="P22" s="85">
        <v>116</v>
      </c>
      <c r="Q22" s="45">
        <v>100</v>
      </c>
      <c r="R22" s="45">
        <v>78</v>
      </c>
    </row>
    <row r="23" spans="1:18" s="258" customFormat="1" ht="18.75" customHeight="1">
      <c r="A23" s="277" t="s">
        <v>85</v>
      </c>
      <c r="B23" s="42">
        <v>104</v>
      </c>
      <c r="C23" s="42">
        <v>85</v>
      </c>
      <c r="D23" s="42">
        <v>91</v>
      </c>
      <c r="E23" s="42">
        <v>151</v>
      </c>
      <c r="F23" s="274">
        <v>107</v>
      </c>
      <c r="G23" s="42">
        <v>112</v>
      </c>
      <c r="H23" s="43">
        <v>85</v>
      </c>
      <c r="I23" s="44">
        <v>84</v>
      </c>
      <c r="J23" s="44">
        <f t="shared" si="0"/>
        <v>189</v>
      </c>
      <c r="K23" s="44">
        <f t="shared" si="1"/>
        <v>242</v>
      </c>
      <c r="L23" s="44">
        <f t="shared" si="2"/>
        <v>219</v>
      </c>
      <c r="M23" s="44">
        <f t="shared" si="3"/>
        <v>169</v>
      </c>
      <c r="N23" s="45">
        <v>48</v>
      </c>
      <c r="O23" s="45">
        <v>56</v>
      </c>
      <c r="P23" s="85">
        <v>45</v>
      </c>
      <c r="Q23" s="45">
        <v>55</v>
      </c>
      <c r="R23" s="45">
        <v>45</v>
      </c>
    </row>
    <row r="24" spans="1:18" s="258" customFormat="1" ht="18.75" customHeight="1">
      <c r="A24" s="277" t="s">
        <v>81</v>
      </c>
      <c r="B24" s="42">
        <v>175</v>
      </c>
      <c r="C24" s="42">
        <v>178</v>
      </c>
      <c r="D24" s="42">
        <v>118</v>
      </c>
      <c r="E24" s="42">
        <v>226</v>
      </c>
      <c r="F24" s="274">
        <v>208</v>
      </c>
      <c r="G24" s="42">
        <v>186</v>
      </c>
      <c r="H24" s="43">
        <v>146</v>
      </c>
      <c r="I24" s="42">
        <v>179</v>
      </c>
      <c r="J24" s="42">
        <f t="shared" si="0"/>
        <v>353</v>
      </c>
      <c r="K24" s="42">
        <f t="shared" si="1"/>
        <v>344</v>
      </c>
      <c r="L24" s="42">
        <f t="shared" si="2"/>
        <v>394</v>
      </c>
      <c r="M24" s="42">
        <f t="shared" si="3"/>
        <v>325</v>
      </c>
      <c r="N24" s="45">
        <v>76</v>
      </c>
      <c r="O24" s="45">
        <v>133</v>
      </c>
      <c r="P24" s="85">
        <v>141</v>
      </c>
      <c r="Q24" s="45">
        <v>80</v>
      </c>
      <c r="R24" s="45">
        <v>70</v>
      </c>
    </row>
    <row r="25" spans="1:18" s="258" customFormat="1" ht="18.75" customHeight="1">
      <c r="A25" s="277" t="s">
        <v>82</v>
      </c>
      <c r="B25" s="42">
        <v>481</v>
      </c>
      <c r="C25" s="42">
        <v>402</v>
      </c>
      <c r="D25" s="42">
        <v>432</v>
      </c>
      <c r="E25" s="42">
        <v>722</v>
      </c>
      <c r="F25" s="274">
        <v>496</v>
      </c>
      <c r="G25" s="42">
        <v>566</v>
      </c>
      <c r="H25" s="43">
        <v>539</v>
      </c>
      <c r="I25" s="42">
        <v>558</v>
      </c>
      <c r="J25" s="42">
        <f t="shared" si="0"/>
        <v>883</v>
      </c>
      <c r="K25" s="42">
        <f t="shared" si="1"/>
        <v>1154</v>
      </c>
      <c r="L25" s="42">
        <f t="shared" si="2"/>
        <v>1062</v>
      </c>
      <c r="M25" s="42">
        <f t="shared" si="3"/>
        <v>1097</v>
      </c>
      <c r="N25" s="45">
        <v>254</v>
      </c>
      <c r="O25" s="45">
        <v>319</v>
      </c>
      <c r="P25" s="85">
        <v>543</v>
      </c>
      <c r="Q25" s="45">
        <v>466</v>
      </c>
      <c r="R25" s="45">
        <v>233</v>
      </c>
    </row>
    <row r="26" spans="1:18" s="258" customFormat="1" ht="18.75" customHeight="1">
      <c r="A26" s="277" t="s">
        <v>86</v>
      </c>
      <c r="B26" s="42">
        <v>170</v>
      </c>
      <c r="C26" s="42">
        <v>150</v>
      </c>
      <c r="D26" s="42">
        <v>124</v>
      </c>
      <c r="E26" s="42">
        <v>243</v>
      </c>
      <c r="F26" s="274">
        <v>158</v>
      </c>
      <c r="G26" s="42">
        <v>184</v>
      </c>
      <c r="H26" s="43">
        <v>206</v>
      </c>
      <c r="I26" s="42">
        <v>170</v>
      </c>
      <c r="J26" s="42">
        <f t="shared" si="0"/>
        <v>320</v>
      </c>
      <c r="K26" s="42">
        <f t="shared" si="1"/>
        <v>367</v>
      </c>
      <c r="L26" s="42">
        <f t="shared" si="2"/>
        <v>342</v>
      </c>
      <c r="M26" s="42">
        <f t="shared" si="3"/>
        <v>376</v>
      </c>
      <c r="N26" s="45">
        <v>100</v>
      </c>
      <c r="O26" s="45">
        <v>95</v>
      </c>
      <c r="P26" s="85">
        <v>152</v>
      </c>
      <c r="Q26" s="45">
        <v>106</v>
      </c>
      <c r="R26" s="45">
        <v>88</v>
      </c>
    </row>
    <row r="27" spans="1:18" s="258" customFormat="1" ht="18.75" customHeight="1">
      <c r="A27" s="277" t="s">
        <v>87</v>
      </c>
      <c r="B27" s="42">
        <v>574</v>
      </c>
      <c r="C27" s="42">
        <v>542</v>
      </c>
      <c r="D27" s="42">
        <v>509</v>
      </c>
      <c r="E27" s="42">
        <v>884</v>
      </c>
      <c r="F27" s="274">
        <v>591</v>
      </c>
      <c r="G27" s="42">
        <v>680</v>
      </c>
      <c r="H27" s="43">
        <v>653</v>
      </c>
      <c r="I27" s="44">
        <v>684</v>
      </c>
      <c r="J27" s="44">
        <f t="shared" si="0"/>
        <v>1116</v>
      </c>
      <c r="K27" s="44">
        <f t="shared" si="1"/>
        <v>1393</v>
      </c>
      <c r="L27" s="44">
        <f t="shared" si="2"/>
        <v>1271</v>
      </c>
      <c r="M27" s="44">
        <f t="shared" si="3"/>
        <v>1337</v>
      </c>
      <c r="N27" s="45">
        <v>313</v>
      </c>
      <c r="O27" s="45">
        <v>512</v>
      </c>
      <c r="P27" s="85">
        <v>561</v>
      </c>
      <c r="Q27" s="45">
        <v>539</v>
      </c>
      <c r="R27" s="45">
        <v>304</v>
      </c>
    </row>
    <row r="28" spans="1:18" s="258" customFormat="1" ht="18.75" customHeight="1">
      <c r="A28" s="277" t="s">
        <v>88</v>
      </c>
      <c r="B28" s="42">
        <v>1868</v>
      </c>
      <c r="C28" s="42">
        <v>1825</v>
      </c>
      <c r="D28" s="42">
        <v>1500</v>
      </c>
      <c r="E28" s="42">
        <v>2708</v>
      </c>
      <c r="F28" s="274">
        <v>1720</v>
      </c>
      <c r="G28" s="42">
        <v>2059</v>
      </c>
      <c r="H28" s="43">
        <v>1880</v>
      </c>
      <c r="I28" s="42">
        <v>2091</v>
      </c>
      <c r="J28" s="42">
        <f t="shared" si="0"/>
        <v>3693</v>
      </c>
      <c r="K28" s="42">
        <f t="shared" si="1"/>
        <v>4208</v>
      </c>
      <c r="L28" s="42">
        <f t="shared" si="2"/>
        <v>3779</v>
      </c>
      <c r="M28" s="42">
        <f t="shared" si="3"/>
        <v>3971</v>
      </c>
      <c r="N28" s="45">
        <v>970</v>
      </c>
      <c r="O28" s="45">
        <v>1567</v>
      </c>
      <c r="P28" s="85">
        <v>2062</v>
      </c>
      <c r="Q28" s="45">
        <v>1597</v>
      </c>
      <c r="R28" s="45">
        <v>929</v>
      </c>
    </row>
    <row r="29" spans="1:18" s="258" customFormat="1" ht="18.75" customHeight="1">
      <c r="A29" s="277" t="s">
        <v>89</v>
      </c>
      <c r="B29" s="42">
        <v>238</v>
      </c>
      <c r="C29" s="42">
        <v>245</v>
      </c>
      <c r="D29" s="42">
        <v>207</v>
      </c>
      <c r="E29" s="42">
        <v>342</v>
      </c>
      <c r="F29" s="274">
        <v>241</v>
      </c>
      <c r="G29" s="42">
        <v>277</v>
      </c>
      <c r="H29" s="43">
        <v>229</v>
      </c>
      <c r="I29" s="42">
        <v>241</v>
      </c>
      <c r="J29" s="42">
        <f t="shared" si="0"/>
        <v>483</v>
      </c>
      <c r="K29" s="42">
        <f t="shared" si="1"/>
        <v>549</v>
      </c>
      <c r="L29" s="42">
        <f t="shared" si="2"/>
        <v>518</v>
      </c>
      <c r="M29" s="42">
        <f t="shared" si="3"/>
        <v>470</v>
      </c>
      <c r="N29" s="45">
        <v>125</v>
      </c>
      <c r="O29" s="45">
        <v>159</v>
      </c>
      <c r="P29" s="85">
        <v>180</v>
      </c>
      <c r="Q29" s="45">
        <v>127</v>
      </c>
      <c r="R29" s="45">
        <v>104</v>
      </c>
    </row>
    <row r="30" spans="1:18" s="258" customFormat="1" ht="18.75" customHeight="1">
      <c r="A30" s="277" t="s">
        <v>90</v>
      </c>
      <c r="B30" s="42">
        <v>198</v>
      </c>
      <c r="C30" s="42">
        <v>155</v>
      </c>
      <c r="D30" s="42">
        <v>171</v>
      </c>
      <c r="E30" s="42">
        <v>217</v>
      </c>
      <c r="F30" s="274">
        <v>175</v>
      </c>
      <c r="G30" s="42">
        <v>166</v>
      </c>
      <c r="H30" s="43">
        <v>193</v>
      </c>
      <c r="I30" s="42">
        <v>125</v>
      </c>
      <c r="J30" s="42">
        <f t="shared" si="0"/>
        <v>353</v>
      </c>
      <c r="K30" s="42">
        <f t="shared" si="1"/>
        <v>388</v>
      </c>
      <c r="L30" s="42">
        <f t="shared" si="2"/>
        <v>341</v>
      </c>
      <c r="M30" s="42">
        <f t="shared" si="3"/>
        <v>318</v>
      </c>
      <c r="N30" s="45">
        <v>62</v>
      </c>
      <c r="O30" s="45">
        <v>102</v>
      </c>
      <c r="P30" s="85">
        <v>141</v>
      </c>
      <c r="Q30" s="45">
        <v>85</v>
      </c>
      <c r="R30" s="45">
        <v>91</v>
      </c>
    </row>
    <row r="31" spans="1:18" s="258" customFormat="1" ht="18.75" customHeight="1">
      <c r="A31" s="277" t="s">
        <v>91</v>
      </c>
      <c r="B31" s="42">
        <v>653</v>
      </c>
      <c r="C31" s="42">
        <v>563</v>
      </c>
      <c r="D31" s="42">
        <v>589</v>
      </c>
      <c r="E31" s="42">
        <v>886</v>
      </c>
      <c r="F31" s="274">
        <v>640</v>
      </c>
      <c r="G31" s="42">
        <v>650</v>
      </c>
      <c r="H31" s="43">
        <v>678</v>
      </c>
      <c r="I31" s="42">
        <v>593</v>
      </c>
      <c r="J31" s="42">
        <f t="shared" si="0"/>
        <v>1216</v>
      </c>
      <c r="K31" s="42">
        <f t="shared" si="1"/>
        <v>1475</v>
      </c>
      <c r="L31" s="42">
        <f t="shared" si="2"/>
        <v>1290</v>
      </c>
      <c r="M31" s="42">
        <f t="shared" si="3"/>
        <v>1271</v>
      </c>
      <c r="N31" s="45">
        <v>329</v>
      </c>
      <c r="O31" s="45">
        <v>551</v>
      </c>
      <c r="P31" s="85">
        <v>554</v>
      </c>
      <c r="Q31" s="45">
        <v>439</v>
      </c>
      <c r="R31" s="45">
        <v>278</v>
      </c>
    </row>
    <row r="32" spans="1:18" s="258" customFormat="1" ht="18.75" customHeight="1">
      <c r="A32" s="277" t="s">
        <v>92</v>
      </c>
      <c r="B32" s="42">
        <v>2795</v>
      </c>
      <c r="C32" s="42">
        <v>2815</v>
      </c>
      <c r="D32" s="42">
        <v>2442</v>
      </c>
      <c r="E32" s="42">
        <v>4049</v>
      </c>
      <c r="F32" s="274">
        <v>2586</v>
      </c>
      <c r="G32" s="42">
        <v>3177</v>
      </c>
      <c r="H32" s="43">
        <v>2725</v>
      </c>
      <c r="I32" s="42">
        <v>2570</v>
      </c>
      <c r="J32" s="42">
        <f t="shared" si="0"/>
        <v>5610</v>
      </c>
      <c r="K32" s="42">
        <f t="shared" si="1"/>
        <v>6491</v>
      </c>
      <c r="L32" s="42">
        <f t="shared" si="2"/>
        <v>5763</v>
      </c>
      <c r="M32" s="42">
        <f t="shared" si="3"/>
        <v>5295</v>
      </c>
      <c r="N32" s="45">
        <v>1071</v>
      </c>
      <c r="O32" s="45">
        <v>2121</v>
      </c>
      <c r="P32" s="85">
        <v>2620</v>
      </c>
      <c r="Q32" s="45">
        <v>1870</v>
      </c>
      <c r="R32" s="45">
        <v>1226</v>
      </c>
    </row>
    <row r="33" spans="1:18" s="258" customFormat="1" ht="18.75" customHeight="1">
      <c r="A33" s="277" t="s">
        <v>93</v>
      </c>
      <c r="B33" s="42">
        <v>1245</v>
      </c>
      <c r="C33" s="42">
        <v>1033</v>
      </c>
      <c r="D33" s="42">
        <v>1078</v>
      </c>
      <c r="E33" s="42">
        <v>1588</v>
      </c>
      <c r="F33" s="274">
        <v>1106</v>
      </c>
      <c r="G33" s="42">
        <v>1169</v>
      </c>
      <c r="H33" s="43">
        <v>1263</v>
      </c>
      <c r="I33" s="44">
        <v>1117</v>
      </c>
      <c r="J33" s="44">
        <f t="shared" si="0"/>
        <v>2278</v>
      </c>
      <c r="K33" s="44">
        <f t="shared" si="1"/>
        <v>2666</v>
      </c>
      <c r="L33" s="44">
        <f t="shared" si="2"/>
        <v>2275</v>
      </c>
      <c r="M33" s="44">
        <f t="shared" si="3"/>
        <v>2380</v>
      </c>
      <c r="N33" s="45">
        <v>613</v>
      </c>
      <c r="O33" s="45">
        <v>1431</v>
      </c>
      <c r="P33" s="85">
        <v>1516</v>
      </c>
      <c r="Q33" s="45">
        <v>927</v>
      </c>
      <c r="R33" s="45">
        <v>531</v>
      </c>
    </row>
    <row r="34" spans="1:18" s="258" customFormat="1" ht="18.75" customHeight="1">
      <c r="A34" s="277" t="s">
        <v>94</v>
      </c>
      <c r="B34" s="42">
        <v>190</v>
      </c>
      <c r="C34" s="42">
        <v>163</v>
      </c>
      <c r="D34" s="42">
        <v>170</v>
      </c>
      <c r="E34" s="42">
        <v>241</v>
      </c>
      <c r="F34" s="274">
        <v>163</v>
      </c>
      <c r="G34" s="42">
        <v>176</v>
      </c>
      <c r="H34" s="43">
        <v>188</v>
      </c>
      <c r="I34" s="42">
        <v>172</v>
      </c>
      <c r="J34" s="42">
        <f t="shared" si="0"/>
        <v>353</v>
      </c>
      <c r="K34" s="42">
        <f t="shared" si="1"/>
        <v>411</v>
      </c>
      <c r="L34" s="42">
        <f t="shared" si="2"/>
        <v>339</v>
      </c>
      <c r="M34" s="42">
        <f t="shared" si="3"/>
        <v>360</v>
      </c>
      <c r="N34" s="45">
        <v>57</v>
      </c>
      <c r="O34" s="45">
        <v>215</v>
      </c>
      <c r="P34" s="85">
        <v>252</v>
      </c>
      <c r="Q34" s="45">
        <v>166</v>
      </c>
      <c r="R34" s="45">
        <v>69</v>
      </c>
    </row>
    <row r="35" spans="1:18" s="258" customFormat="1" ht="18.75" customHeight="1">
      <c r="A35" s="277" t="s">
        <v>95</v>
      </c>
      <c r="B35" s="42">
        <v>158</v>
      </c>
      <c r="C35" s="42">
        <v>164</v>
      </c>
      <c r="D35" s="42">
        <v>135</v>
      </c>
      <c r="E35" s="42">
        <v>195</v>
      </c>
      <c r="F35" s="274">
        <v>127</v>
      </c>
      <c r="G35" s="42">
        <v>122</v>
      </c>
      <c r="H35" s="43">
        <v>125</v>
      </c>
      <c r="I35" s="42">
        <v>134</v>
      </c>
      <c r="J35" s="42">
        <f t="shared" si="0"/>
        <v>322</v>
      </c>
      <c r="K35" s="42">
        <f t="shared" si="1"/>
        <v>330</v>
      </c>
      <c r="L35" s="42">
        <f t="shared" si="2"/>
        <v>249</v>
      </c>
      <c r="M35" s="42">
        <f t="shared" si="3"/>
        <v>259</v>
      </c>
      <c r="N35" s="45">
        <v>58</v>
      </c>
      <c r="O35" s="45">
        <v>105</v>
      </c>
      <c r="P35" s="85">
        <v>132</v>
      </c>
      <c r="Q35" s="45">
        <v>74</v>
      </c>
      <c r="R35" s="45">
        <v>56</v>
      </c>
    </row>
    <row r="36" spans="1:18" s="258" customFormat="1" ht="18.75" customHeight="1">
      <c r="A36" s="277" t="s">
        <v>96</v>
      </c>
      <c r="B36" s="42">
        <v>61</v>
      </c>
      <c r="C36" s="42">
        <v>61</v>
      </c>
      <c r="D36" s="42">
        <v>67</v>
      </c>
      <c r="E36" s="42">
        <v>116</v>
      </c>
      <c r="F36" s="274">
        <v>82</v>
      </c>
      <c r="G36" s="42">
        <v>62</v>
      </c>
      <c r="H36" s="43">
        <v>54</v>
      </c>
      <c r="I36" s="42">
        <v>52</v>
      </c>
      <c r="J36" s="42">
        <f t="shared" si="0"/>
        <v>122</v>
      </c>
      <c r="K36" s="42">
        <f t="shared" si="1"/>
        <v>183</v>
      </c>
      <c r="L36" s="42">
        <f t="shared" si="2"/>
        <v>144</v>
      </c>
      <c r="M36" s="42">
        <f t="shared" si="3"/>
        <v>106</v>
      </c>
      <c r="N36" s="45">
        <v>41</v>
      </c>
      <c r="O36" s="45">
        <v>92</v>
      </c>
      <c r="P36" s="85">
        <v>82</v>
      </c>
      <c r="Q36" s="45">
        <v>43</v>
      </c>
      <c r="R36" s="45">
        <v>35</v>
      </c>
    </row>
    <row r="37" spans="1:18" s="258" customFormat="1" ht="18.75" customHeight="1">
      <c r="A37" s="277" t="s">
        <v>97</v>
      </c>
      <c r="B37" s="42">
        <v>79</v>
      </c>
      <c r="C37" s="42">
        <v>62</v>
      </c>
      <c r="D37" s="42">
        <v>51</v>
      </c>
      <c r="E37" s="42">
        <v>119</v>
      </c>
      <c r="F37" s="274">
        <v>76</v>
      </c>
      <c r="G37" s="42">
        <v>64</v>
      </c>
      <c r="H37" s="43">
        <v>76</v>
      </c>
      <c r="I37" s="42">
        <v>72</v>
      </c>
      <c r="J37" s="42">
        <f t="shared" si="0"/>
        <v>141</v>
      </c>
      <c r="K37" s="42">
        <f t="shared" si="1"/>
        <v>170</v>
      </c>
      <c r="L37" s="42">
        <f t="shared" si="2"/>
        <v>140</v>
      </c>
      <c r="M37" s="42">
        <f t="shared" si="3"/>
        <v>148</v>
      </c>
      <c r="N37" s="45">
        <v>43</v>
      </c>
      <c r="O37" s="45">
        <v>62</v>
      </c>
      <c r="P37" s="85">
        <v>75</v>
      </c>
      <c r="Q37" s="45">
        <v>42</v>
      </c>
      <c r="R37" s="45">
        <v>41</v>
      </c>
    </row>
    <row r="38" spans="1:18" s="258" customFormat="1" ht="18.75" customHeight="1">
      <c r="A38" s="277" t="s">
        <v>98</v>
      </c>
      <c r="B38" s="42">
        <v>223</v>
      </c>
      <c r="C38" s="42">
        <v>215</v>
      </c>
      <c r="D38" s="42">
        <v>197</v>
      </c>
      <c r="E38" s="42">
        <v>372</v>
      </c>
      <c r="F38" s="274">
        <v>222</v>
      </c>
      <c r="G38" s="42">
        <v>232</v>
      </c>
      <c r="H38" s="43">
        <v>248</v>
      </c>
      <c r="I38" s="44">
        <v>189</v>
      </c>
      <c r="J38" s="44">
        <f t="shared" si="0"/>
        <v>438</v>
      </c>
      <c r="K38" s="44">
        <f t="shared" si="1"/>
        <v>569</v>
      </c>
      <c r="L38" s="44">
        <f t="shared" si="2"/>
        <v>454</v>
      </c>
      <c r="M38" s="44">
        <f t="shared" si="3"/>
        <v>437</v>
      </c>
      <c r="N38" s="45">
        <v>120</v>
      </c>
      <c r="O38" s="45">
        <v>119</v>
      </c>
      <c r="P38" s="85">
        <v>161</v>
      </c>
      <c r="Q38" s="45">
        <v>204</v>
      </c>
      <c r="R38" s="45">
        <v>101</v>
      </c>
    </row>
    <row r="39" spans="1:18" s="258" customFormat="1" ht="18.75" customHeight="1">
      <c r="A39" s="277" t="s">
        <v>99</v>
      </c>
      <c r="B39" s="42">
        <v>428</v>
      </c>
      <c r="C39" s="42">
        <v>430</v>
      </c>
      <c r="D39" s="42">
        <v>405</v>
      </c>
      <c r="E39" s="42">
        <v>732</v>
      </c>
      <c r="F39" s="274">
        <v>491</v>
      </c>
      <c r="G39" s="42">
        <v>543</v>
      </c>
      <c r="H39" s="43">
        <v>591</v>
      </c>
      <c r="I39" s="42">
        <v>532</v>
      </c>
      <c r="J39" s="42">
        <f t="shared" si="0"/>
        <v>858</v>
      </c>
      <c r="K39" s="42">
        <f t="shared" si="1"/>
        <v>1137</v>
      </c>
      <c r="L39" s="42">
        <f t="shared" si="2"/>
        <v>1034</v>
      </c>
      <c r="M39" s="42">
        <f t="shared" si="3"/>
        <v>1123</v>
      </c>
      <c r="N39" s="45">
        <v>232</v>
      </c>
      <c r="O39" s="45">
        <v>327</v>
      </c>
      <c r="P39" s="85">
        <v>297</v>
      </c>
      <c r="Q39" s="45">
        <v>314</v>
      </c>
      <c r="R39" s="45">
        <v>213</v>
      </c>
    </row>
    <row r="40" spans="1:18" s="258" customFormat="1" ht="18.75" customHeight="1">
      <c r="A40" s="277" t="s">
        <v>100</v>
      </c>
      <c r="B40" s="42">
        <v>235</v>
      </c>
      <c r="C40" s="42">
        <v>189</v>
      </c>
      <c r="D40" s="42">
        <v>200</v>
      </c>
      <c r="E40" s="42">
        <v>254</v>
      </c>
      <c r="F40" s="274">
        <v>207</v>
      </c>
      <c r="G40" s="42">
        <v>212</v>
      </c>
      <c r="H40" s="43">
        <v>227</v>
      </c>
      <c r="I40" s="42">
        <v>219</v>
      </c>
      <c r="J40" s="42">
        <f t="shared" si="0"/>
        <v>424</v>
      </c>
      <c r="K40" s="42">
        <f t="shared" si="1"/>
        <v>454</v>
      </c>
      <c r="L40" s="42">
        <f t="shared" si="2"/>
        <v>419</v>
      </c>
      <c r="M40" s="42">
        <f t="shared" si="3"/>
        <v>446</v>
      </c>
      <c r="N40" s="45">
        <v>124</v>
      </c>
      <c r="O40" s="45">
        <v>92</v>
      </c>
      <c r="P40" s="85">
        <v>111</v>
      </c>
      <c r="Q40" s="45">
        <v>104</v>
      </c>
      <c r="R40" s="45">
        <v>88</v>
      </c>
    </row>
    <row r="41" spans="1:18" s="258" customFormat="1" ht="18.75" customHeight="1">
      <c r="A41" s="277" t="s">
        <v>101</v>
      </c>
      <c r="B41" s="42">
        <v>124</v>
      </c>
      <c r="C41" s="42">
        <v>106</v>
      </c>
      <c r="D41" s="42">
        <v>131</v>
      </c>
      <c r="E41" s="42">
        <v>232</v>
      </c>
      <c r="F41" s="274">
        <v>116</v>
      </c>
      <c r="G41" s="42">
        <v>120</v>
      </c>
      <c r="H41" s="43">
        <v>130</v>
      </c>
      <c r="I41" s="42">
        <v>140</v>
      </c>
      <c r="J41" s="42">
        <f t="shared" si="0"/>
        <v>230</v>
      </c>
      <c r="K41" s="42">
        <f t="shared" si="1"/>
        <v>363</v>
      </c>
      <c r="L41" s="42">
        <f t="shared" si="2"/>
        <v>236</v>
      </c>
      <c r="M41" s="42">
        <f t="shared" si="3"/>
        <v>270</v>
      </c>
      <c r="N41" s="45">
        <v>74</v>
      </c>
      <c r="O41" s="45">
        <v>73</v>
      </c>
      <c r="P41" s="85">
        <v>63</v>
      </c>
      <c r="Q41" s="45">
        <v>77</v>
      </c>
      <c r="R41" s="45">
        <v>47</v>
      </c>
    </row>
    <row r="42" spans="1:18" s="258" customFormat="1" ht="18.75" customHeight="1">
      <c r="A42" s="277" t="s">
        <v>102</v>
      </c>
      <c r="B42" s="42">
        <v>122</v>
      </c>
      <c r="C42" s="42">
        <v>77</v>
      </c>
      <c r="D42" s="42">
        <v>98</v>
      </c>
      <c r="E42" s="42">
        <v>153</v>
      </c>
      <c r="F42" s="274">
        <v>112</v>
      </c>
      <c r="G42" s="42">
        <v>117</v>
      </c>
      <c r="H42" s="43">
        <v>113</v>
      </c>
      <c r="I42" s="44">
        <v>109</v>
      </c>
      <c r="J42" s="44">
        <f t="shared" si="0"/>
        <v>199</v>
      </c>
      <c r="K42" s="44">
        <f t="shared" si="1"/>
        <v>251</v>
      </c>
      <c r="L42" s="44">
        <f t="shared" si="2"/>
        <v>229</v>
      </c>
      <c r="M42" s="44">
        <f t="shared" si="3"/>
        <v>222</v>
      </c>
      <c r="N42" s="45">
        <v>49</v>
      </c>
      <c r="O42" s="45">
        <v>50</v>
      </c>
      <c r="P42" s="85">
        <v>66</v>
      </c>
      <c r="Q42" s="45">
        <v>49</v>
      </c>
      <c r="R42" s="45">
        <v>68</v>
      </c>
    </row>
    <row r="43" spans="1:18" s="258" customFormat="1" ht="18.75" customHeight="1">
      <c r="A43" s="277" t="s">
        <v>103</v>
      </c>
      <c r="B43" s="42">
        <v>182</v>
      </c>
      <c r="C43" s="42">
        <v>239</v>
      </c>
      <c r="D43" s="42">
        <v>172</v>
      </c>
      <c r="E43" s="42">
        <v>278</v>
      </c>
      <c r="F43" s="274">
        <v>245</v>
      </c>
      <c r="G43" s="42">
        <v>212</v>
      </c>
      <c r="H43" s="43">
        <v>197</v>
      </c>
      <c r="I43" s="42">
        <v>255</v>
      </c>
      <c r="J43" s="42">
        <f t="shared" si="0"/>
        <v>421</v>
      </c>
      <c r="K43" s="42">
        <f t="shared" si="1"/>
        <v>450</v>
      </c>
      <c r="L43" s="42">
        <f t="shared" si="2"/>
        <v>457</v>
      </c>
      <c r="M43" s="42">
        <f t="shared" si="3"/>
        <v>452</v>
      </c>
      <c r="N43" s="45">
        <v>88</v>
      </c>
      <c r="O43" s="45">
        <v>97</v>
      </c>
      <c r="P43" s="85">
        <v>89</v>
      </c>
      <c r="Q43" s="45">
        <v>129</v>
      </c>
      <c r="R43" s="45">
        <v>95</v>
      </c>
    </row>
    <row r="44" spans="1:18" s="258" customFormat="1" ht="18.75" customHeight="1">
      <c r="A44" s="277" t="s">
        <v>104</v>
      </c>
      <c r="B44" s="42">
        <v>139</v>
      </c>
      <c r="C44" s="42">
        <v>105</v>
      </c>
      <c r="D44" s="42">
        <v>102</v>
      </c>
      <c r="E44" s="42">
        <v>130</v>
      </c>
      <c r="F44" s="274">
        <v>88</v>
      </c>
      <c r="G44" s="42">
        <v>140</v>
      </c>
      <c r="H44" s="43">
        <v>160</v>
      </c>
      <c r="I44" s="42">
        <v>150</v>
      </c>
      <c r="J44" s="42">
        <f t="shared" si="0"/>
        <v>244</v>
      </c>
      <c r="K44" s="42">
        <f t="shared" si="1"/>
        <v>232</v>
      </c>
      <c r="L44" s="42">
        <f t="shared" si="2"/>
        <v>228</v>
      </c>
      <c r="M44" s="42">
        <f t="shared" si="3"/>
        <v>310</v>
      </c>
      <c r="N44" s="45">
        <v>68</v>
      </c>
      <c r="O44" s="45">
        <v>70</v>
      </c>
      <c r="P44" s="85">
        <v>55</v>
      </c>
      <c r="Q44" s="45">
        <v>74</v>
      </c>
      <c r="R44" s="45">
        <v>52</v>
      </c>
    </row>
    <row r="45" spans="1:18" s="258" customFormat="1" ht="18.75" customHeight="1">
      <c r="A45" s="277" t="s">
        <v>105</v>
      </c>
      <c r="B45" s="42">
        <v>1069</v>
      </c>
      <c r="C45" s="42">
        <v>914</v>
      </c>
      <c r="D45" s="42">
        <v>885</v>
      </c>
      <c r="E45" s="42">
        <v>1487</v>
      </c>
      <c r="F45" s="274">
        <v>1017</v>
      </c>
      <c r="G45" s="42">
        <v>1219</v>
      </c>
      <c r="H45" s="43">
        <v>1129</v>
      </c>
      <c r="I45" s="42">
        <v>1112</v>
      </c>
      <c r="J45" s="42">
        <f t="shared" si="0"/>
        <v>1983</v>
      </c>
      <c r="K45" s="42">
        <f t="shared" si="1"/>
        <v>2372</v>
      </c>
      <c r="L45" s="42">
        <f t="shared" si="2"/>
        <v>2236</v>
      </c>
      <c r="M45" s="42">
        <f t="shared" si="3"/>
        <v>2241</v>
      </c>
      <c r="N45" s="45">
        <v>433</v>
      </c>
      <c r="O45" s="45">
        <v>702</v>
      </c>
      <c r="P45" s="85">
        <v>958</v>
      </c>
      <c r="Q45" s="45">
        <v>815</v>
      </c>
      <c r="R45" s="45">
        <v>717</v>
      </c>
    </row>
    <row r="46" spans="1:18" s="258" customFormat="1" ht="18.75" customHeight="1">
      <c r="A46" s="277" t="s">
        <v>106</v>
      </c>
      <c r="B46" s="42">
        <v>149</v>
      </c>
      <c r="C46" s="42">
        <v>158</v>
      </c>
      <c r="D46" s="42">
        <v>127</v>
      </c>
      <c r="E46" s="42">
        <v>294</v>
      </c>
      <c r="F46" s="274">
        <v>165</v>
      </c>
      <c r="G46" s="42">
        <v>297</v>
      </c>
      <c r="H46" s="43">
        <v>196</v>
      </c>
      <c r="I46" s="42">
        <v>276</v>
      </c>
      <c r="J46" s="42">
        <f t="shared" si="0"/>
        <v>307</v>
      </c>
      <c r="K46" s="42">
        <f t="shared" si="1"/>
        <v>421</v>
      </c>
      <c r="L46" s="42">
        <f t="shared" si="2"/>
        <v>462</v>
      </c>
      <c r="M46" s="42">
        <f t="shared" si="3"/>
        <v>472</v>
      </c>
      <c r="N46" s="45">
        <v>53</v>
      </c>
      <c r="O46" s="45">
        <v>142</v>
      </c>
      <c r="P46" s="85">
        <v>148</v>
      </c>
      <c r="Q46" s="45">
        <v>174</v>
      </c>
      <c r="R46" s="45">
        <v>66</v>
      </c>
    </row>
    <row r="47" spans="1:18" s="258" customFormat="1" ht="18.75" customHeight="1">
      <c r="A47" s="277" t="s">
        <v>107</v>
      </c>
      <c r="B47" s="42">
        <v>266</v>
      </c>
      <c r="C47" s="42">
        <v>206</v>
      </c>
      <c r="D47" s="42">
        <v>166</v>
      </c>
      <c r="E47" s="42">
        <v>239</v>
      </c>
      <c r="F47" s="274">
        <v>193</v>
      </c>
      <c r="G47" s="42">
        <v>194</v>
      </c>
      <c r="H47" s="43">
        <v>207</v>
      </c>
      <c r="I47" s="42">
        <v>206</v>
      </c>
      <c r="J47" s="42">
        <f t="shared" si="0"/>
        <v>472</v>
      </c>
      <c r="K47" s="42">
        <f t="shared" si="1"/>
        <v>405</v>
      </c>
      <c r="L47" s="42">
        <f t="shared" si="2"/>
        <v>387</v>
      </c>
      <c r="M47" s="42">
        <f t="shared" si="3"/>
        <v>413</v>
      </c>
      <c r="N47" s="45">
        <v>91</v>
      </c>
      <c r="O47" s="45">
        <v>135</v>
      </c>
      <c r="P47" s="85">
        <v>132</v>
      </c>
      <c r="Q47" s="45">
        <v>85</v>
      </c>
      <c r="R47" s="45">
        <v>125</v>
      </c>
    </row>
    <row r="48" spans="1:18" s="258" customFormat="1" ht="18.75" customHeight="1">
      <c r="A48" s="277" t="s">
        <v>108</v>
      </c>
      <c r="B48" s="42">
        <v>272</v>
      </c>
      <c r="C48" s="42">
        <v>202</v>
      </c>
      <c r="D48" s="42">
        <v>185</v>
      </c>
      <c r="E48" s="42">
        <v>313</v>
      </c>
      <c r="F48" s="274">
        <v>238</v>
      </c>
      <c r="G48" s="42">
        <v>290</v>
      </c>
      <c r="H48" s="43">
        <v>288</v>
      </c>
      <c r="I48" s="42">
        <v>331</v>
      </c>
      <c r="J48" s="42">
        <f t="shared" si="0"/>
        <v>474</v>
      </c>
      <c r="K48" s="42">
        <f t="shared" si="1"/>
        <v>498</v>
      </c>
      <c r="L48" s="42">
        <f t="shared" si="2"/>
        <v>528</v>
      </c>
      <c r="M48" s="42">
        <f t="shared" si="3"/>
        <v>619</v>
      </c>
      <c r="N48" s="45">
        <v>153</v>
      </c>
      <c r="O48" s="45">
        <v>199</v>
      </c>
      <c r="P48" s="85">
        <v>227</v>
      </c>
      <c r="Q48" s="45">
        <v>206</v>
      </c>
      <c r="R48" s="45">
        <v>165</v>
      </c>
    </row>
    <row r="49" spans="1:18" s="258" customFormat="1" ht="18.75" customHeight="1">
      <c r="A49" s="277" t="s">
        <v>109</v>
      </c>
      <c r="B49" s="42">
        <v>156</v>
      </c>
      <c r="C49" s="42">
        <v>147</v>
      </c>
      <c r="D49" s="42">
        <v>121</v>
      </c>
      <c r="E49" s="42">
        <v>211</v>
      </c>
      <c r="F49" s="274">
        <v>168</v>
      </c>
      <c r="G49" s="42">
        <v>139</v>
      </c>
      <c r="H49" s="43">
        <v>170</v>
      </c>
      <c r="I49" s="42">
        <v>153</v>
      </c>
      <c r="J49" s="42">
        <f t="shared" si="0"/>
        <v>303</v>
      </c>
      <c r="K49" s="42">
        <f t="shared" si="1"/>
        <v>332</v>
      </c>
      <c r="L49" s="42">
        <f t="shared" si="2"/>
        <v>307</v>
      </c>
      <c r="M49" s="42">
        <f t="shared" si="3"/>
        <v>323</v>
      </c>
      <c r="N49" s="45">
        <v>71</v>
      </c>
      <c r="O49" s="45">
        <v>97</v>
      </c>
      <c r="P49" s="85">
        <v>246</v>
      </c>
      <c r="Q49" s="45">
        <v>129</v>
      </c>
      <c r="R49" s="45">
        <v>72</v>
      </c>
    </row>
    <row r="50" spans="1:18" s="258" customFormat="1" ht="18.75" customHeight="1">
      <c r="A50" s="277" t="s">
        <v>110</v>
      </c>
      <c r="B50" s="42">
        <v>109</v>
      </c>
      <c r="C50" s="42">
        <v>96</v>
      </c>
      <c r="D50" s="42">
        <v>68</v>
      </c>
      <c r="E50" s="42">
        <v>187</v>
      </c>
      <c r="F50" s="274">
        <v>129</v>
      </c>
      <c r="G50" s="42">
        <v>165</v>
      </c>
      <c r="H50" s="43">
        <v>181</v>
      </c>
      <c r="I50" s="44">
        <v>169</v>
      </c>
      <c r="J50" s="44">
        <f t="shared" si="0"/>
        <v>205</v>
      </c>
      <c r="K50" s="44">
        <f t="shared" si="1"/>
        <v>255</v>
      </c>
      <c r="L50" s="44">
        <f t="shared" si="2"/>
        <v>294</v>
      </c>
      <c r="M50" s="44">
        <f t="shared" si="3"/>
        <v>350</v>
      </c>
      <c r="N50" s="45">
        <v>81</v>
      </c>
      <c r="O50" s="45">
        <v>108</v>
      </c>
      <c r="P50" s="85">
        <v>106</v>
      </c>
      <c r="Q50" s="45">
        <v>65</v>
      </c>
      <c r="R50" s="45">
        <v>63</v>
      </c>
    </row>
    <row r="51" spans="1:18" s="258" customFormat="1" ht="18.75" customHeight="1">
      <c r="A51" s="277" t="s">
        <v>111</v>
      </c>
      <c r="B51" s="42">
        <v>171</v>
      </c>
      <c r="C51" s="42">
        <v>151</v>
      </c>
      <c r="D51" s="42">
        <v>144</v>
      </c>
      <c r="E51" s="42">
        <v>188</v>
      </c>
      <c r="F51" s="274">
        <v>133</v>
      </c>
      <c r="G51" s="42">
        <v>147</v>
      </c>
      <c r="H51" s="43">
        <v>158</v>
      </c>
      <c r="I51" s="42">
        <v>168</v>
      </c>
      <c r="J51" s="42">
        <f t="shared" si="0"/>
        <v>322</v>
      </c>
      <c r="K51" s="42">
        <f t="shared" si="1"/>
        <v>332</v>
      </c>
      <c r="L51" s="42">
        <f t="shared" si="2"/>
        <v>280</v>
      </c>
      <c r="M51" s="42">
        <f t="shared" si="3"/>
        <v>326</v>
      </c>
      <c r="N51" s="45">
        <v>69</v>
      </c>
      <c r="O51" s="45">
        <v>77</v>
      </c>
      <c r="P51" s="85">
        <v>67</v>
      </c>
      <c r="Q51" s="45">
        <v>69</v>
      </c>
      <c r="R51" s="45">
        <v>68</v>
      </c>
    </row>
    <row r="52" spans="1:18" s="258" customFormat="1" ht="18.75" customHeight="1" thickBot="1">
      <c r="A52" s="278" t="s">
        <v>112</v>
      </c>
      <c r="B52" s="42">
        <v>317</v>
      </c>
      <c r="C52" s="42">
        <v>367</v>
      </c>
      <c r="D52" s="42">
        <v>357</v>
      </c>
      <c r="E52" s="42">
        <v>606</v>
      </c>
      <c r="F52" s="279">
        <v>332</v>
      </c>
      <c r="G52" s="42">
        <v>355</v>
      </c>
      <c r="H52" s="46">
        <v>395</v>
      </c>
      <c r="I52" s="46">
        <v>306</v>
      </c>
      <c r="J52" s="312">
        <f t="shared" si="0"/>
        <v>684</v>
      </c>
      <c r="K52" s="312">
        <f t="shared" si="1"/>
        <v>963</v>
      </c>
      <c r="L52" s="312">
        <f t="shared" si="2"/>
        <v>687</v>
      </c>
      <c r="M52" s="312">
        <f t="shared" si="3"/>
        <v>701</v>
      </c>
      <c r="N52" s="72">
        <v>199</v>
      </c>
      <c r="O52" s="73">
        <v>225</v>
      </c>
      <c r="P52" s="84">
        <v>295</v>
      </c>
      <c r="Q52" s="74">
        <v>217</v>
      </c>
      <c r="R52" s="281">
        <v>191</v>
      </c>
    </row>
    <row r="53" spans="1:18" s="258" customFormat="1" ht="18.75" customHeight="1" thickBot="1" thickTop="1">
      <c r="A53" s="282" t="s">
        <v>62</v>
      </c>
      <c r="B53" s="47">
        <f aca="true" t="shared" si="4" ref="B53:I53">SUM(B6:B52)</f>
        <v>24217</v>
      </c>
      <c r="C53" s="48">
        <f t="shared" si="4"/>
        <v>22020</v>
      </c>
      <c r="D53" s="47">
        <f t="shared" si="4"/>
        <v>20124</v>
      </c>
      <c r="E53" s="48">
        <f t="shared" si="4"/>
        <v>33094</v>
      </c>
      <c r="F53" s="47">
        <f t="shared" si="4"/>
        <v>22957</v>
      </c>
      <c r="G53" s="48">
        <f t="shared" si="4"/>
        <v>25261</v>
      </c>
      <c r="H53" s="47">
        <f t="shared" si="4"/>
        <v>24614</v>
      </c>
      <c r="I53" s="48">
        <f t="shared" si="4"/>
        <v>24140</v>
      </c>
      <c r="J53" s="49">
        <f t="shared" si="0"/>
        <v>46237</v>
      </c>
      <c r="K53" s="49">
        <f t="shared" si="1"/>
        <v>53218</v>
      </c>
      <c r="L53" s="49">
        <f t="shared" si="2"/>
        <v>48218</v>
      </c>
      <c r="M53" s="50">
        <f t="shared" si="3"/>
        <v>48754</v>
      </c>
      <c r="N53" s="49">
        <f>SUM(N6:N52)</f>
        <v>11361</v>
      </c>
      <c r="O53" s="50">
        <f>SUM(O6:O52)</f>
        <v>18369</v>
      </c>
      <c r="P53" s="80">
        <f>SUM(P6:P52)</f>
        <v>22761</v>
      </c>
      <c r="Q53" s="51">
        <f>SUM(Q6:Q52)</f>
        <v>17434</v>
      </c>
      <c r="R53" s="50">
        <f>SUM(R6:R52)</f>
        <v>11281</v>
      </c>
    </row>
    <row r="54" spans="1:18" s="258" customFormat="1" ht="18.75" customHeight="1" thickTop="1">
      <c r="A54" s="282" t="s">
        <v>172</v>
      </c>
      <c r="B54" s="52"/>
      <c r="C54" s="53">
        <f>B53+C53</f>
        <v>46237</v>
      </c>
      <c r="D54" s="52"/>
      <c r="E54" s="53">
        <f>D53+E53</f>
        <v>53218</v>
      </c>
      <c r="F54" s="52"/>
      <c r="G54" s="53">
        <f>F53+G53</f>
        <v>48218</v>
      </c>
      <c r="H54" s="52"/>
      <c r="I54" s="53">
        <f>H53+I53</f>
        <v>48754</v>
      </c>
      <c r="J54" s="284">
        <f>J53</f>
        <v>46237</v>
      </c>
      <c r="K54" s="313">
        <f>K53</f>
        <v>53218</v>
      </c>
      <c r="L54" s="285">
        <f>L53</f>
        <v>48218</v>
      </c>
      <c r="M54" s="285">
        <f>M53</f>
        <v>48754</v>
      </c>
      <c r="N54" s="286"/>
      <c r="O54" s="314"/>
      <c r="P54" s="288"/>
      <c r="Q54" s="315">
        <f>N53+O53+P53+Q53</f>
        <v>69925</v>
      </c>
      <c r="R54" s="316"/>
    </row>
    <row r="55" spans="1:16" s="258" customFormat="1" ht="15" customHeight="1">
      <c r="A55" s="290"/>
      <c r="B55" s="291"/>
      <c r="C55" s="291"/>
      <c r="D55" s="291"/>
      <c r="E55" s="291"/>
      <c r="F55" s="291"/>
      <c r="G55" s="291"/>
      <c r="H55" s="292"/>
      <c r="I55" s="99"/>
      <c r="J55" s="99"/>
      <c r="K55" s="99"/>
      <c r="L55" s="99"/>
      <c r="M55" s="99"/>
      <c r="P55" s="294"/>
    </row>
  </sheetData>
  <sheetProtection/>
  <mergeCells count="4">
    <mergeCell ref="J4:J5"/>
    <mergeCell ref="K4:K5"/>
    <mergeCell ref="L4:L5"/>
    <mergeCell ref="M4:M5"/>
  </mergeCells>
  <printOptions horizontalCentered="1"/>
  <pageMargins left="0.7874015748031497" right="0.7874015748031497" top="0.3937007874015748" bottom="0.3937007874015748" header="0.8267716535433072" footer="0.1968503937007874"/>
  <pageSetup horizontalDpi="160" verticalDpi="16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厚生労働省健康局疾病対策課</dc:creator>
  <cp:keywords/>
  <dc:description/>
  <cp:lastModifiedBy>anzai</cp:lastModifiedBy>
  <cp:lastPrinted>2002-04-26T00:03:12Z</cp:lastPrinted>
  <dcterms:created xsi:type="dcterms:W3CDTF">1996-11-20T01:36:02Z</dcterms:created>
  <dcterms:modified xsi:type="dcterms:W3CDTF">2016-07-21T02:42:44Z</dcterms:modified>
  <cp:category/>
  <cp:version/>
  <cp:contentType/>
  <cp:contentStatus/>
</cp:coreProperties>
</file>