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5131" windowWidth="14955" windowHeight="10485" activeTab="2"/>
  </bookViews>
  <sheets>
    <sheet name="委員長コメント" sheetId="1" r:id="rId1"/>
    <sheet name="結果報告" sheetId="2" r:id="rId2"/>
    <sheet name="献血件数及びＨＩＶ抗体・核酸増幅検査陽性件数" sheetId="3" r:id="rId3"/>
    <sheet name="検査" sheetId="4" r:id="rId4"/>
    <sheet name="相談" sheetId="5" r:id="rId5"/>
    <sheet name="表1" sheetId="6" r:id="rId6"/>
    <sheet name="表2" sheetId="7" r:id="rId7"/>
    <sheet name="表3" sheetId="8" r:id="rId8"/>
  </sheets>
  <definedNames>
    <definedName name="OLE_LINK1" localSheetId="0">'委員長コメント'!$A$16</definedName>
    <definedName name="_xlnm.Print_Area" localSheetId="3">'検査'!$A$1:$R$57</definedName>
    <definedName name="_xlnm.Print_Area" localSheetId="4">'相談'!$A$1:$R$54</definedName>
    <definedName name="_xlnm.Print_Area" localSheetId="5">'表1'!$A$1:$AA$42</definedName>
    <definedName name="_xlnm.Print_Area" localSheetId="7">'表3'!$A$1:$R$59</definedName>
    <definedName name="_xlnm.Print_Titles" localSheetId="3">'検査'!$A:$A</definedName>
    <definedName name="_xlnm.Print_Titles" localSheetId="4">'相談'!$A:$A</definedName>
  </definedNames>
  <calcPr fullCalcOnLoad="1"/>
</workbook>
</file>

<file path=xl/sharedStrings.xml><?xml version="1.0" encoding="utf-8"?>
<sst xmlns="http://schemas.openxmlformats.org/spreadsheetml/2006/main" count="717" uniqueCount="267">
  <si>
    <t>都道府県</t>
  </si>
  <si>
    <t>第１四半期</t>
  </si>
  <si>
    <t>第２四半期</t>
  </si>
  <si>
    <t>第４四半期</t>
  </si>
  <si>
    <t>１月～３月</t>
  </si>
  <si>
    <t>４月～６月</t>
  </si>
  <si>
    <t>10月～12月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</si>
  <si>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</si>
  <si>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</si>
  <si>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</si>
  <si>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</si>
  <si>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</si>
  <si>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</si>
  <si>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</si>
  <si>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</si>
  <si>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</si>
  <si>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</si>
  <si>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</si>
  <si>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</si>
  <si>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</si>
  <si>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</si>
  <si>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</si>
  <si>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</si>
  <si>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</si>
  <si>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</si>
  <si>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</si>
  <si>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</si>
  <si>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</si>
  <si>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</si>
  <si>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</si>
  <si>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</si>
  <si>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</si>
  <si>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</si>
  <si>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</si>
  <si>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</si>
  <si>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</si>
  <si>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</si>
  <si>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</si>
  <si>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</si>
  <si>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</si>
  <si>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</si>
  <si>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</si>
  <si>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</si>
  <si>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</si>
  <si>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</si>
  <si>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</si>
  <si>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</si>
  <si>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</si>
  <si>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</si>
  <si>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</si>
  <si>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</si>
  <si>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</si>
  <si>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</si>
  <si>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</si>
  <si>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計</t>
  </si>
  <si>
    <t>年　計</t>
  </si>
  <si>
    <t>保健所等におけるＨＩＶ抗体検査件数</t>
  </si>
  <si>
    <t>（単位：件）</t>
  </si>
  <si>
    <t>平成10年</t>
  </si>
  <si>
    <t>平成11年</t>
  </si>
  <si>
    <t>平成12年</t>
  </si>
  <si>
    <t>平成13年</t>
  </si>
  <si>
    <t>平成14年</t>
  </si>
  <si>
    <t>平成15年</t>
  </si>
  <si>
    <t>平成16年</t>
  </si>
  <si>
    <t>平成17年</t>
  </si>
  <si>
    <t>平成18年</t>
  </si>
  <si>
    <t>年間</t>
  </si>
  <si>
    <t>第３四半期</t>
  </si>
  <si>
    <t>７月～９月</t>
  </si>
  <si>
    <t>４月～６月</t>
  </si>
  <si>
    <t>７月～９月</t>
  </si>
  <si>
    <t>10月～12月</t>
  </si>
  <si>
    <t>(4,180)</t>
  </si>
  <si>
    <t>(4,402)</t>
  </si>
  <si>
    <t>(4,724)</t>
  </si>
  <si>
    <t>(6,082)</t>
  </si>
  <si>
    <t>(5,287)</t>
  </si>
  <si>
    <t>（　）内は、自治体が実施する保健所以外の検査件数（別掲）</t>
  </si>
  <si>
    <t>保健所等における相談件数</t>
  </si>
  <si>
    <t>　</t>
  </si>
  <si>
    <t>第２四半期</t>
  </si>
  <si>
    <t>第３四半期</t>
  </si>
  <si>
    <t>第４四半期</t>
  </si>
  <si>
    <t>都道府県名</t>
  </si>
  <si>
    <t>　</t>
  </si>
  <si>
    <t>第２四半期</t>
  </si>
  <si>
    <t>第３四半期</t>
  </si>
  <si>
    <t>第４四半期</t>
  </si>
  <si>
    <t>感染症法に基づくエイズ患者・感染者情報</t>
  </si>
  <si>
    <t>表１　　ＨＩＶ感染者及びＡＩＤＳ患者の国籍別、性別、感染経路別、年齢別、感染地域別報告数</t>
  </si>
  <si>
    <t>診断区分</t>
  </si>
  <si>
    <t>日本国籍</t>
  </si>
  <si>
    <t>外国国籍</t>
  </si>
  <si>
    <t>合計</t>
  </si>
  <si>
    <t>男</t>
  </si>
  <si>
    <t>女</t>
  </si>
  <si>
    <t>項目</t>
  </si>
  <si>
    <t>区分</t>
  </si>
  <si>
    <t>今回</t>
  </si>
  <si>
    <t>前回</t>
  </si>
  <si>
    <t>ＨＩＶ感染者</t>
  </si>
  <si>
    <t>感染経路</t>
  </si>
  <si>
    <t>異性間の性的接触</t>
  </si>
  <si>
    <t>同性間の性的接触＊１</t>
  </si>
  <si>
    <t>静注薬物濫用</t>
  </si>
  <si>
    <t>母子感染</t>
  </si>
  <si>
    <t>その他＊２</t>
  </si>
  <si>
    <t>不明</t>
  </si>
  <si>
    <t>年齢</t>
  </si>
  <si>
    <t>１０歳未満</t>
  </si>
  <si>
    <t>１０～１９</t>
  </si>
  <si>
    <t>２０～２９</t>
  </si>
  <si>
    <t>３０～３９</t>
  </si>
  <si>
    <t>４０～４９</t>
  </si>
  <si>
    <t>５０歳以上</t>
  </si>
  <si>
    <t>感染地域</t>
  </si>
  <si>
    <t>国内</t>
  </si>
  <si>
    <t>海外</t>
  </si>
  <si>
    <t>ＡＩＤＳ患者</t>
  </si>
  <si>
    <t>＊１　両性間性的接触を含む。</t>
  </si>
  <si>
    <t>＊２　輸血などに伴う感染例や推定される感染経路が複数ある例を含む。</t>
  </si>
  <si>
    <t xml:space="preserve">　〔平成18年1月2日～平成18年3月26日〕 </t>
  </si>
  <si>
    <t>表２　平成18年3月26日現在のＨＩＶ感染者及びＡＩＤＳ患者の国籍別、性別、感染経路別報告数の累計＊１</t>
  </si>
  <si>
    <t>同性間の性的接触＊２</t>
  </si>
  <si>
    <t>その他＊３</t>
  </si>
  <si>
    <t>ＨＩＶ合計</t>
  </si>
  <si>
    <t>AIDS合計＊４</t>
  </si>
  <si>
    <t>凝固因子製剤による感染者＊５</t>
  </si>
  <si>
    <t>－</t>
  </si>
  <si>
    <t>＊１　平成16年までは確定値、平成17年及び平成18年は平成18年3月26日現在の速報値である。</t>
  </si>
  <si>
    <t>＊２　両性間性的接触を含む。</t>
  </si>
  <si>
    <t>＊３　輸血などに伴う感染例や推定される感染経路が複数ある例を含む。</t>
  </si>
  <si>
    <t>＊４　平成11年3月31日までの病状変化によるＡＩＤＳ患者報告数154件を含む。</t>
  </si>
  <si>
    <t>＊５　「血液凝固異常症全国調査」による2004年5月31日現在の凝固因子製剤による感染者数</t>
  </si>
  <si>
    <t>※死亡者報告数</t>
  </si>
  <si>
    <t>　感染症法施行後の任意報告数（平成11年4月1日～平成18年3月31日）</t>
  </si>
  <si>
    <t>名</t>
  </si>
  <si>
    <t>　エイズ予防法＊６に基づく法定報告数（平成元年2月17日～平成11年3月31日）</t>
  </si>
  <si>
    <t>　凝固因子製剤による感染者の累積死亡者数＊７</t>
  </si>
  <si>
    <t>＊６　エイズ予防法第５条に基づき、血液凝固因子製剤による感染者を除く。</t>
  </si>
  <si>
    <t>＊７　「血液凝固異常症全国調査」による2004年5月31日現在の報告数</t>
  </si>
  <si>
    <t>ブロック名</t>
  </si>
  <si>
    <t>前回累積件数</t>
  </si>
  <si>
    <t>（</t>
  </si>
  <si>
    <t>%）</t>
  </si>
  <si>
    <t>東北</t>
  </si>
  <si>
    <t>ブロック計</t>
  </si>
  <si>
    <t>関東・甲信越</t>
  </si>
  <si>
    <t>北陸</t>
  </si>
  <si>
    <t>東海</t>
  </si>
  <si>
    <t>近畿</t>
  </si>
  <si>
    <t>中国・四国</t>
  </si>
  <si>
    <t>九州・沖縄</t>
  </si>
  <si>
    <t>表３　ＨＩＶ感染者及びＡＩＤＳ患者の都道府県別累積報告状況</t>
  </si>
  <si>
    <t>今回報告</t>
  </si>
  <si>
    <t>前回報告</t>
  </si>
  <si>
    <t>累積報告</t>
  </si>
  <si>
    <t>今回報告</t>
  </si>
  <si>
    <t>前回報告</t>
  </si>
  <si>
    <r>
      <t xml:space="preserve"> </t>
    </r>
    <r>
      <rPr>
        <sz val="10.5"/>
        <rFont val="ＭＳ 明朝"/>
        <family val="1"/>
      </rPr>
      <t>年</t>
    </r>
  </si>
  <si>
    <r>
      <t xml:space="preserve"> </t>
    </r>
    <r>
      <rPr>
        <sz val="10.5"/>
        <rFont val="ＭＳ 明朝"/>
        <family val="1"/>
      </rPr>
      <t>献</t>
    </r>
    <r>
      <rPr>
        <sz val="10.5"/>
        <rFont val="Times New Roman"/>
        <family val="1"/>
      </rPr>
      <t xml:space="preserve"> </t>
    </r>
    <r>
      <rPr>
        <sz val="10.5"/>
        <rFont val="ＭＳ 明朝"/>
        <family val="1"/>
      </rPr>
      <t>　</t>
    </r>
    <r>
      <rPr>
        <sz val="10.5"/>
        <rFont val="Times New Roman"/>
        <family val="1"/>
      </rPr>
      <t xml:space="preserve"> </t>
    </r>
    <r>
      <rPr>
        <sz val="10.5"/>
        <rFont val="ＭＳ 明朝"/>
        <family val="1"/>
      </rPr>
      <t>血</t>
    </r>
    <r>
      <rPr>
        <sz val="10.5"/>
        <rFont val="Times New Roman"/>
        <family val="1"/>
      </rPr>
      <t xml:space="preserve"> </t>
    </r>
    <r>
      <rPr>
        <sz val="10.5"/>
        <rFont val="ＭＳ 明朝"/>
        <family val="1"/>
      </rPr>
      <t>　</t>
    </r>
    <r>
      <rPr>
        <sz val="10.5"/>
        <rFont val="Times New Roman"/>
        <family val="1"/>
      </rPr>
      <t xml:space="preserve"> </t>
    </r>
    <r>
      <rPr>
        <sz val="10.5"/>
        <rFont val="ＭＳ 明朝"/>
        <family val="1"/>
      </rPr>
      <t>件</t>
    </r>
    <r>
      <rPr>
        <sz val="10.5"/>
        <rFont val="Times New Roman"/>
        <family val="1"/>
      </rPr>
      <t xml:space="preserve"> </t>
    </r>
    <r>
      <rPr>
        <sz val="10.5"/>
        <rFont val="ＭＳ 明朝"/>
        <family val="1"/>
      </rPr>
      <t>　</t>
    </r>
    <r>
      <rPr>
        <sz val="10.5"/>
        <rFont val="Times New Roman"/>
        <family val="1"/>
      </rPr>
      <t xml:space="preserve"> </t>
    </r>
    <r>
      <rPr>
        <sz val="10.5"/>
        <rFont val="ＭＳ 明朝"/>
        <family val="1"/>
      </rPr>
      <t>数</t>
    </r>
  </si>
  <si>
    <r>
      <t xml:space="preserve"> </t>
    </r>
    <r>
      <rPr>
        <sz val="10.5"/>
        <rFont val="ＭＳ 明朝"/>
        <family val="1"/>
      </rPr>
      <t>（</t>
    </r>
    <r>
      <rPr>
        <sz val="10.5"/>
        <rFont val="Times New Roman"/>
        <family val="1"/>
      </rPr>
      <t xml:space="preserve"> </t>
    </r>
    <r>
      <rPr>
        <sz val="10.5"/>
        <rFont val="ＭＳ 明朝"/>
        <family val="1"/>
      </rPr>
      <t>検</t>
    </r>
    <r>
      <rPr>
        <sz val="10.5"/>
        <rFont val="Times New Roman"/>
        <family val="1"/>
      </rPr>
      <t xml:space="preserve"> </t>
    </r>
    <r>
      <rPr>
        <sz val="10.5"/>
        <rFont val="ＭＳ 明朝"/>
        <family val="1"/>
      </rPr>
      <t>査</t>
    </r>
    <r>
      <rPr>
        <sz val="10.5"/>
        <rFont val="Times New Roman"/>
        <family val="1"/>
      </rPr>
      <t xml:space="preserve"> </t>
    </r>
    <r>
      <rPr>
        <sz val="10.5"/>
        <rFont val="ＭＳ 明朝"/>
        <family val="1"/>
      </rPr>
      <t>実</t>
    </r>
    <r>
      <rPr>
        <sz val="10.5"/>
        <rFont val="Times New Roman"/>
        <family val="1"/>
      </rPr>
      <t xml:space="preserve"> </t>
    </r>
    <r>
      <rPr>
        <sz val="10.5"/>
        <rFont val="ＭＳ 明朝"/>
        <family val="1"/>
      </rPr>
      <t>施</t>
    </r>
    <r>
      <rPr>
        <sz val="10.5"/>
        <rFont val="Times New Roman"/>
        <family val="1"/>
      </rPr>
      <t xml:space="preserve"> </t>
    </r>
    <r>
      <rPr>
        <sz val="10.5"/>
        <rFont val="ＭＳ 明朝"/>
        <family val="1"/>
      </rPr>
      <t>数</t>
    </r>
    <r>
      <rPr>
        <sz val="10.5"/>
        <rFont val="Times New Roman"/>
        <family val="1"/>
      </rPr>
      <t xml:space="preserve"> </t>
    </r>
    <r>
      <rPr>
        <sz val="10.5"/>
        <rFont val="ＭＳ 明朝"/>
        <family val="1"/>
      </rPr>
      <t>）</t>
    </r>
  </si>
  <si>
    <r>
      <t xml:space="preserve"> </t>
    </r>
    <r>
      <rPr>
        <sz val="10.5"/>
        <rFont val="ＭＳ 明朝"/>
        <family val="1"/>
      </rPr>
      <t>陽性件数</t>
    </r>
  </si>
  <si>
    <r>
      <t xml:space="preserve"> </t>
    </r>
    <r>
      <rPr>
        <sz val="10.5"/>
        <rFont val="ＭＳ 明朝"/>
        <family val="1"/>
      </rPr>
      <t>（</t>
    </r>
    <r>
      <rPr>
        <sz val="10.5"/>
        <rFont val="Times New Roman"/>
        <family val="1"/>
      </rPr>
      <t xml:space="preserve"> </t>
    </r>
    <r>
      <rPr>
        <sz val="10.5"/>
        <rFont val="ＭＳ 明朝"/>
        <family val="1"/>
      </rPr>
      <t>）内女性</t>
    </r>
  </si>
  <si>
    <r>
      <t xml:space="preserve"> </t>
    </r>
    <r>
      <rPr>
        <sz val="10.5"/>
        <rFont val="ＭＳ 明朝"/>
        <family val="1"/>
      </rPr>
      <t>［</t>
    </r>
    <r>
      <rPr>
        <sz val="10.5"/>
        <rFont val="Times New Roman"/>
        <family val="1"/>
      </rPr>
      <t xml:space="preserve"> </t>
    </r>
    <r>
      <rPr>
        <sz val="10.5"/>
        <rFont val="ＭＳ 明朝"/>
        <family val="1"/>
      </rPr>
      <t>］内核酸</t>
    </r>
  </si>
  <si>
    <r>
      <t xml:space="preserve"> </t>
    </r>
    <r>
      <rPr>
        <sz val="10.5"/>
        <rFont val="ＭＳ 明朝"/>
        <family val="1"/>
      </rPr>
      <t>　　増幅検査</t>
    </r>
  </si>
  <si>
    <r>
      <t xml:space="preserve"> </t>
    </r>
    <r>
      <rPr>
        <sz val="10.5"/>
        <rFont val="ＭＳ 明朝"/>
        <family val="1"/>
      </rPr>
      <t>　　のみ陽性</t>
    </r>
  </si>
  <si>
    <r>
      <t xml:space="preserve">  10</t>
    </r>
    <r>
      <rPr>
        <sz val="10.5"/>
        <rFont val="ＭＳ 明朝"/>
        <family val="1"/>
      </rPr>
      <t>万件</t>
    </r>
  </si>
  <si>
    <r>
      <t xml:space="preserve">  </t>
    </r>
    <r>
      <rPr>
        <sz val="10.5"/>
        <rFont val="ＭＳ 明朝"/>
        <family val="1"/>
      </rPr>
      <t>当たり</t>
    </r>
  </si>
  <si>
    <r>
      <t xml:space="preserve">  </t>
    </r>
    <r>
      <rPr>
        <sz val="10.5"/>
        <rFont val="ＭＳ 明朝"/>
        <family val="1"/>
      </rPr>
      <t>１９８７年　</t>
    </r>
    <r>
      <rPr>
        <sz val="10.5"/>
        <rFont val="Times New Roman"/>
        <family val="1"/>
      </rPr>
      <t xml:space="preserve"> (</t>
    </r>
    <r>
      <rPr>
        <sz val="10.5"/>
        <rFont val="ＭＳ 明朝"/>
        <family val="1"/>
      </rPr>
      <t>昭和</t>
    </r>
    <r>
      <rPr>
        <sz val="10.5"/>
        <rFont val="Times New Roman"/>
        <family val="1"/>
      </rPr>
      <t>62</t>
    </r>
    <r>
      <rPr>
        <sz val="10.5"/>
        <rFont val="ＭＳ 明朝"/>
        <family val="1"/>
      </rPr>
      <t>年</t>
    </r>
    <r>
      <rPr>
        <sz val="10.5"/>
        <rFont val="Times New Roman"/>
        <family val="1"/>
      </rPr>
      <t>)</t>
    </r>
  </si>
  <si>
    <r>
      <t xml:space="preserve">  </t>
    </r>
    <r>
      <rPr>
        <sz val="10.5"/>
        <rFont val="ＭＳ 明朝"/>
        <family val="1"/>
      </rPr>
      <t>１９８８年　</t>
    </r>
    <r>
      <rPr>
        <sz val="10.5"/>
        <rFont val="Times New Roman"/>
        <family val="1"/>
      </rPr>
      <t xml:space="preserve"> (</t>
    </r>
    <r>
      <rPr>
        <sz val="10.5"/>
        <rFont val="ＭＳ 明朝"/>
        <family val="1"/>
      </rPr>
      <t>昭和</t>
    </r>
    <r>
      <rPr>
        <sz val="10.5"/>
        <rFont val="Times New Roman"/>
        <family val="1"/>
      </rPr>
      <t>63</t>
    </r>
    <r>
      <rPr>
        <sz val="10.5"/>
        <rFont val="ＭＳ 明朝"/>
        <family val="1"/>
      </rPr>
      <t>年</t>
    </r>
    <r>
      <rPr>
        <sz val="10.5"/>
        <rFont val="Times New Roman"/>
        <family val="1"/>
      </rPr>
      <t>)</t>
    </r>
  </si>
  <si>
    <r>
      <t xml:space="preserve">  </t>
    </r>
    <r>
      <rPr>
        <sz val="10.5"/>
        <rFont val="ＭＳ 明朝"/>
        <family val="1"/>
      </rPr>
      <t>１９８９年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t>
    </r>
    <r>
      <rPr>
        <sz val="10.5"/>
        <rFont val="ＭＳ 明朝"/>
        <family val="1"/>
      </rPr>
      <t>元年</t>
    </r>
    <r>
      <rPr>
        <sz val="10.5"/>
        <rFont val="Times New Roman"/>
        <family val="1"/>
      </rPr>
      <t>)</t>
    </r>
  </si>
  <si>
    <r>
      <t xml:space="preserve">  </t>
    </r>
    <r>
      <rPr>
        <sz val="10.5"/>
        <rFont val="ＭＳ 明朝"/>
        <family val="1"/>
      </rPr>
      <t>１９９０年　</t>
    </r>
    <r>
      <rPr>
        <sz val="10.5"/>
        <rFont val="Times New Roman"/>
        <family val="1"/>
      </rPr>
      <t xml:space="preserve"> (</t>
    </r>
    <r>
      <rPr>
        <sz val="10.5"/>
        <rFont val="ＭＳ 明朝"/>
        <family val="1"/>
      </rPr>
      <t>平成</t>
    </r>
    <r>
      <rPr>
        <sz val="10.5"/>
        <rFont val="Times New Roman"/>
        <family val="1"/>
      </rPr>
      <t xml:space="preserve"> 2</t>
    </r>
    <r>
      <rPr>
        <sz val="10.5"/>
        <rFont val="ＭＳ 明朝"/>
        <family val="1"/>
      </rPr>
      <t>年</t>
    </r>
    <r>
      <rPr>
        <sz val="10.5"/>
        <rFont val="Times New Roman"/>
        <family val="1"/>
      </rPr>
      <t>)</t>
    </r>
  </si>
  <si>
    <r>
      <t xml:space="preserve">  </t>
    </r>
    <r>
      <rPr>
        <sz val="10.5"/>
        <rFont val="ＭＳ 明朝"/>
        <family val="1"/>
      </rPr>
      <t>１９９１年　</t>
    </r>
    <r>
      <rPr>
        <sz val="10.5"/>
        <rFont val="Times New Roman"/>
        <family val="1"/>
      </rPr>
      <t xml:space="preserve"> (</t>
    </r>
    <r>
      <rPr>
        <sz val="10.5"/>
        <rFont val="ＭＳ 明朝"/>
        <family val="1"/>
      </rPr>
      <t>平成</t>
    </r>
    <r>
      <rPr>
        <sz val="10.5"/>
        <rFont val="Times New Roman"/>
        <family val="1"/>
      </rPr>
      <t xml:space="preserve"> 3</t>
    </r>
    <r>
      <rPr>
        <sz val="10.5"/>
        <rFont val="ＭＳ 明朝"/>
        <family val="1"/>
      </rPr>
      <t>年</t>
    </r>
    <r>
      <rPr>
        <sz val="10.5"/>
        <rFont val="Times New Roman"/>
        <family val="1"/>
      </rPr>
      <t>)</t>
    </r>
  </si>
  <si>
    <r>
      <t xml:space="preserve">  </t>
    </r>
    <r>
      <rPr>
        <sz val="10.5"/>
        <rFont val="ＭＳ 明朝"/>
        <family val="1"/>
      </rPr>
      <t>１９９２年　</t>
    </r>
    <r>
      <rPr>
        <sz val="10.5"/>
        <rFont val="Times New Roman"/>
        <family val="1"/>
      </rPr>
      <t xml:space="preserve"> (</t>
    </r>
    <r>
      <rPr>
        <sz val="10.5"/>
        <rFont val="ＭＳ 明朝"/>
        <family val="1"/>
      </rPr>
      <t>平成</t>
    </r>
    <r>
      <rPr>
        <sz val="10.5"/>
        <rFont val="Times New Roman"/>
        <family val="1"/>
      </rPr>
      <t xml:space="preserve"> 4</t>
    </r>
    <r>
      <rPr>
        <sz val="10.5"/>
        <rFont val="ＭＳ 明朝"/>
        <family val="1"/>
      </rPr>
      <t>年</t>
    </r>
    <r>
      <rPr>
        <sz val="10.5"/>
        <rFont val="Times New Roman"/>
        <family val="1"/>
      </rPr>
      <t>)</t>
    </r>
  </si>
  <si>
    <r>
      <t xml:space="preserve">  </t>
    </r>
    <r>
      <rPr>
        <sz val="10.5"/>
        <rFont val="ＭＳ 明朝"/>
        <family val="1"/>
      </rPr>
      <t>１９９３年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5</t>
    </r>
    <r>
      <rPr>
        <sz val="10.5"/>
        <rFont val="ＭＳ 明朝"/>
        <family val="1"/>
      </rPr>
      <t>年</t>
    </r>
    <r>
      <rPr>
        <sz val="10.5"/>
        <rFont val="Times New Roman"/>
        <family val="1"/>
      </rPr>
      <t>)</t>
    </r>
  </si>
  <si>
    <r>
      <t xml:space="preserve">  </t>
    </r>
    <r>
      <rPr>
        <sz val="10.5"/>
        <rFont val="ＭＳ 明朝"/>
        <family val="1"/>
      </rPr>
      <t>１９９４年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6</t>
    </r>
    <r>
      <rPr>
        <sz val="10.5"/>
        <rFont val="ＭＳ 明朝"/>
        <family val="1"/>
      </rPr>
      <t>年</t>
    </r>
    <r>
      <rPr>
        <sz val="10.5"/>
        <rFont val="Times New Roman"/>
        <family val="1"/>
      </rPr>
      <t>)</t>
    </r>
  </si>
  <si>
    <r>
      <t xml:space="preserve">  </t>
    </r>
    <r>
      <rPr>
        <sz val="10.5"/>
        <rFont val="ＭＳ 明朝"/>
        <family val="1"/>
      </rPr>
      <t>１９９５年　</t>
    </r>
    <r>
      <rPr>
        <sz val="10.5"/>
        <rFont val="Times New Roman"/>
        <family val="1"/>
      </rPr>
      <t xml:space="preserve"> (</t>
    </r>
    <r>
      <rPr>
        <sz val="10.5"/>
        <rFont val="ＭＳ 明朝"/>
        <family val="1"/>
      </rPr>
      <t>平成</t>
    </r>
    <r>
      <rPr>
        <sz val="10.5"/>
        <rFont val="Times New Roman"/>
        <family val="1"/>
      </rPr>
      <t xml:space="preserve"> 7</t>
    </r>
    <r>
      <rPr>
        <sz val="10.5"/>
        <rFont val="ＭＳ 明朝"/>
        <family val="1"/>
      </rPr>
      <t>年</t>
    </r>
    <r>
      <rPr>
        <sz val="10.5"/>
        <rFont val="Times New Roman"/>
        <family val="1"/>
      </rPr>
      <t>)</t>
    </r>
  </si>
  <si>
    <r>
      <t xml:space="preserve">  </t>
    </r>
    <r>
      <rPr>
        <sz val="10.5"/>
        <rFont val="ＭＳ 明朝"/>
        <family val="1"/>
      </rPr>
      <t>１９９６年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8</t>
    </r>
    <r>
      <rPr>
        <sz val="10.5"/>
        <rFont val="ＭＳ 明朝"/>
        <family val="1"/>
      </rPr>
      <t>年</t>
    </r>
    <r>
      <rPr>
        <sz val="10.5"/>
        <rFont val="Times New Roman"/>
        <family val="1"/>
      </rPr>
      <t>)</t>
    </r>
  </si>
  <si>
    <r>
      <t xml:space="preserve">  </t>
    </r>
    <r>
      <rPr>
        <sz val="10.5"/>
        <rFont val="ＭＳ 明朝"/>
        <family val="1"/>
      </rPr>
      <t>１９９７年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 xml:space="preserve"> 9</t>
    </r>
    <r>
      <rPr>
        <sz val="10.5"/>
        <rFont val="ＭＳ 明朝"/>
        <family val="1"/>
      </rPr>
      <t>年</t>
    </r>
    <r>
      <rPr>
        <sz val="10.5"/>
        <rFont val="Times New Roman"/>
        <family val="1"/>
      </rPr>
      <t>)</t>
    </r>
  </si>
  <si>
    <r>
      <t xml:space="preserve">  </t>
    </r>
    <r>
      <rPr>
        <sz val="10.5"/>
        <rFont val="ＭＳ 明朝"/>
        <family val="1"/>
      </rPr>
      <t>１９９８年　</t>
    </r>
    <r>
      <rPr>
        <sz val="10.5"/>
        <rFont val="Times New Roman"/>
        <family val="1"/>
      </rPr>
      <t xml:space="preserve"> (</t>
    </r>
    <r>
      <rPr>
        <sz val="10.5"/>
        <rFont val="ＭＳ 明朝"/>
        <family val="1"/>
      </rPr>
      <t>平成</t>
    </r>
    <r>
      <rPr>
        <sz val="10.5"/>
        <rFont val="Times New Roman"/>
        <family val="1"/>
      </rPr>
      <t>10</t>
    </r>
    <r>
      <rPr>
        <sz val="10.5"/>
        <rFont val="ＭＳ 明朝"/>
        <family val="1"/>
      </rPr>
      <t>年</t>
    </r>
    <r>
      <rPr>
        <sz val="10.5"/>
        <rFont val="Times New Roman"/>
        <family val="1"/>
      </rPr>
      <t>)</t>
    </r>
  </si>
  <si>
    <r>
      <t xml:space="preserve">  </t>
    </r>
    <r>
      <rPr>
        <sz val="10.5"/>
        <rFont val="ＭＳ 明朝"/>
        <family val="1"/>
      </rPr>
      <t>１９９９年</t>
    </r>
    <r>
      <rPr>
        <sz val="10.5"/>
        <rFont val="Times New Roman"/>
        <family val="1"/>
      </rPr>
      <t xml:space="preserve"> </t>
    </r>
    <r>
      <rPr>
        <sz val="10.5"/>
        <rFont val="ＭＳ 明朝"/>
        <family val="1"/>
      </rPr>
      <t>　</t>
    </r>
    <r>
      <rPr>
        <sz val="10.5"/>
        <rFont val="Times New Roman"/>
        <family val="1"/>
      </rPr>
      <t>(</t>
    </r>
    <r>
      <rPr>
        <sz val="10.5"/>
        <rFont val="ＭＳ 明朝"/>
        <family val="1"/>
      </rPr>
      <t>平成</t>
    </r>
    <r>
      <rPr>
        <sz val="10.5"/>
        <rFont val="Times New Roman"/>
        <family val="1"/>
      </rPr>
      <t>11</t>
    </r>
    <r>
      <rPr>
        <sz val="10.5"/>
        <rFont val="ＭＳ 明朝"/>
        <family val="1"/>
      </rPr>
      <t>年</t>
    </r>
    <r>
      <rPr>
        <sz val="10.5"/>
        <rFont val="Times New Roman"/>
        <family val="1"/>
      </rPr>
      <t>)</t>
    </r>
  </si>
  <si>
    <r>
      <t xml:space="preserve"> </t>
    </r>
    <r>
      <rPr>
        <sz val="10.5"/>
        <rFont val="ＭＳ 明朝"/>
        <family val="1"/>
      </rPr>
      <t>件</t>
    </r>
  </si>
  <si>
    <r>
      <t xml:space="preserve">     </t>
    </r>
    <r>
      <rPr>
        <sz val="10.5"/>
        <rFont val="ＭＳ 明朝"/>
        <family val="1"/>
      </rPr>
      <t>　</t>
    </r>
    <r>
      <rPr>
        <sz val="10.5"/>
        <rFont val="Times New Roman"/>
        <family val="1"/>
      </rPr>
      <t xml:space="preserve">  </t>
    </r>
    <r>
      <rPr>
        <sz val="10.5"/>
        <rFont val="ＭＳ 明朝"/>
        <family val="1"/>
      </rPr>
      <t>件</t>
    </r>
  </si>
  <si>
    <r>
      <t xml:space="preserve"> </t>
    </r>
    <r>
      <rPr>
        <sz val="10.5"/>
        <rFont val="ＭＳ 明朝"/>
        <family val="1"/>
      </rPr>
      <t>　　１１</t>
    </r>
    <r>
      <rPr>
        <sz val="10.5"/>
        <rFont val="Times New Roman"/>
        <family val="1"/>
      </rPr>
      <t>( 1)</t>
    </r>
  </si>
  <si>
    <r>
      <t xml:space="preserve"> </t>
    </r>
    <r>
      <rPr>
        <sz val="10.5"/>
        <rFont val="ＭＳ 明朝"/>
        <family val="1"/>
      </rPr>
      <t>　　１３</t>
    </r>
    <r>
      <rPr>
        <sz val="10.5"/>
        <rFont val="Times New Roman"/>
        <family val="1"/>
      </rPr>
      <t>( 1)</t>
    </r>
  </si>
  <si>
    <r>
      <t xml:space="preserve"> </t>
    </r>
    <r>
      <rPr>
        <sz val="10.5"/>
        <rFont val="ＭＳ 明朝"/>
        <family val="1"/>
      </rPr>
      <t>　　２６</t>
    </r>
    <r>
      <rPr>
        <sz val="10.5"/>
        <rFont val="Times New Roman"/>
        <family val="1"/>
      </rPr>
      <t>( 6)</t>
    </r>
  </si>
  <si>
    <r>
      <t xml:space="preserve"> </t>
    </r>
    <r>
      <rPr>
        <sz val="10.5"/>
        <rFont val="ＭＳ 明朝"/>
        <family val="1"/>
      </rPr>
      <t>　　２９</t>
    </r>
    <r>
      <rPr>
        <sz val="10.5"/>
        <rFont val="Times New Roman"/>
        <family val="1"/>
      </rPr>
      <t>( 4)</t>
    </r>
  </si>
  <si>
    <r>
      <t xml:space="preserve"> </t>
    </r>
    <r>
      <rPr>
        <sz val="10.5"/>
        <rFont val="ＭＳ 明朝"/>
        <family val="1"/>
      </rPr>
      <t>　　３４</t>
    </r>
    <r>
      <rPr>
        <sz val="10.5"/>
        <rFont val="Times New Roman"/>
        <family val="1"/>
      </rPr>
      <t>( 7)</t>
    </r>
  </si>
  <si>
    <r>
      <t xml:space="preserve"> </t>
    </r>
    <r>
      <rPr>
        <sz val="10.5"/>
        <rFont val="ＭＳ 明朝"/>
        <family val="1"/>
      </rPr>
      <t>　　３５</t>
    </r>
    <r>
      <rPr>
        <sz val="10.5"/>
        <rFont val="Times New Roman"/>
        <family val="1"/>
      </rPr>
      <t>( 5)</t>
    </r>
  </si>
  <si>
    <r>
      <t xml:space="preserve"> </t>
    </r>
    <r>
      <rPr>
        <sz val="10.5"/>
        <rFont val="ＭＳ 明朝"/>
        <family val="1"/>
      </rPr>
      <t>　　３６</t>
    </r>
    <r>
      <rPr>
        <sz val="10.5"/>
        <rFont val="Times New Roman"/>
        <family val="1"/>
      </rPr>
      <t>( 5)</t>
    </r>
  </si>
  <si>
    <r>
      <t xml:space="preserve"> </t>
    </r>
    <r>
      <rPr>
        <sz val="10.5"/>
        <rFont val="ＭＳ 明朝"/>
        <family val="1"/>
      </rPr>
      <t>　　４６</t>
    </r>
    <r>
      <rPr>
        <sz val="10.5"/>
        <rFont val="Times New Roman"/>
        <family val="1"/>
      </rPr>
      <t>( 9)</t>
    </r>
  </si>
  <si>
    <r>
      <t xml:space="preserve"> </t>
    </r>
    <r>
      <rPr>
        <sz val="10.5"/>
        <rFont val="ＭＳ 明朝"/>
        <family val="1"/>
      </rPr>
      <t>　　４６</t>
    </r>
    <r>
      <rPr>
        <sz val="10.5"/>
        <rFont val="Times New Roman"/>
        <family val="1"/>
      </rPr>
      <t>( 5)</t>
    </r>
  </si>
  <si>
    <r>
      <t xml:space="preserve">       </t>
    </r>
    <r>
      <rPr>
        <sz val="10.5"/>
        <rFont val="ＭＳ 明朝"/>
        <family val="1"/>
      </rPr>
      <t>件</t>
    </r>
  </si>
  <si>
    <r>
      <t xml:space="preserve">  </t>
    </r>
    <r>
      <rPr>
        <sz val="10.5"/>
        <rFont val="ＭＳ 明朝"/>
        <family val="1"/>
      </rPr>
      <t>２０００年　（平成</t>
    </r>
    <r>
      <rPr>
        <sz val="10.5"/>
        <rFont val="Times New Roman"/>
        <family val="1"/>
      </rPr>
      <t>12</t>
    </r>
    <r>
      <rPr>
        <sz val="10.5"/>
        <rFont val="ＭＳ 明朝"/>
        <family val="1"/>
      </rPr>
      <t>年）</t>
    </r>
  </si>
  <si>
    <r>
      <t xml:space="preserve">  </t>
    </r>
    <r>
      <rPr>
        <sz val="10.5"/>
        <rFont val="ＭＳ 明朝"/>
        <family val="1"/>
      </rPr>
      <t>２００１年　（平成</t>
    </r>
    <r>
      <rPr>
        <sz val="10.5"/>
        <rFont val="Times New Roman"/>
        <family val="1"/>
      </rPr>
      <t>13</t>
    </r>
    <r>
      <rPr>
        <sz val="10.5"/>
        <rFont val="ＭＳ 明朝"/>
        <family val="1"/>
      </rPr>
      <t>年）</t>
    </r>
  </si>
  <si>
    <r>
      <t xml:space="preserve">  </t>
    </r>
    <r>
      <rPr>
        <sz val="10.5"/>
        <rFont val="ＭＳ 明朝"/>
        <family val="1"/>
      </rPr>
      <t>２００２年　（平成</t>
    </r>
    <r>
      <rPr>
        <sz val="10.5"/>
        <rFont val="Times New Roman"/>
        <family val="1"/>
      </rPr>
      <t>14</t>
    </r>
    <r>
      <rPr>
        <sz val="10.5"/>
        <rFont val="ＭＳ 明朝"/>
        <family val="1"/>
      </rPr>
      <t>年）</t>
    </r>
  </si>
  <si>
    <r>
      <t xml:space="preserve">  </t>
    </r>
    <r>
      <rPr>
        <sz val="10.5"/>
        <rFont val="ＭＳ 明朝"/>
        <family val="1"/>
      </rPr>
      <t>２００３年　（平成</t>
    </r>
    <r>
      <rPr>
        <sz val="10.5"/>
        <rFont val="Times New Roman"/>
        <family val="1"/>
      </rPr>
      <t>15</t>
    </r>
    <r>
      <rPr>
        <sz val="10.5"/>
        <rFont val="ＭＳ 明朝"/>
        <family val="1"/>
      </rPr>
      <t>年）</t>
    </r>
  </si>
  <si>
    <r>
      <t xml:space="preserve">  </t>
    </r>
    <r>
      <rPr>
        <sz val="10.5"/>
        <rFont val="ＭＳ 明朝"/>
        <family val="1"/>
      </rPr>
      <t>２００４年　（平成</t>
    </r>
    <r>
      <rPr>
        <sz val="10.5"/>
        <rFont val="Times New Roman"/>
        <family val="1"/>
      </rPr>
      <t>16</t>
    </r>
    <r>
      <rPr>
        <sz val="10.5"/>
        <rFont val="ＭＳ 明朝"/>
        <family val="1"/>
      </rPr>
      <t>年）</t>
    </r>
  </si>
  <si>
    <r>
      <t xml:space="preserve">  </t>
    </r>
    <r>
      <rPr>
        <sz val="10.5"/>
        <rFont val="ＭＳ 明朝"/>
        <family val="1"/>
      </rPr>
      <t>２００５年　（平成</t>
    </r>
    <r>
      <rPr>
        <sz val="10.5"/>
        <rFont val="Times New Roman"/>
        <family val="1"/>
      </rPr>
      <t>17</t>
    </r>
    <r>
      <rPr>
        <sz val="10.5"/>
        <rFont val="ＭＳ 明朝"/>
        <family val="1"/>
      </rPr>
      <t>年）</t>
    </r>
  </si>
  <si>
    <t xml:space="preserve"> [3]</t>
  </si>
  <si>
    <t xml:space="preserve"> [1]</t>
  </si>
  <si>
    <t xml:space="preserve"> [2]</t>
  </si>
  <si>
    <r>
      <t>　（注１）・</t>
    </r>
    <r>
      <rPr>
        <sz val="10.5"/>
        <rFont val="Times New Roman"/>
        <family val="1"/>
      </rPr>
      <t xml:space="preserve"> </t>
    </r>
    <r>
      <rPr>
        <sz val="10.5"/>
        <rFont val="ＭＳ 明朝"/>
        <family val="1"/>
      </rPr>
      <t>昭和６１年は、年中途から実施したことなどから、</t>
    </r>
    <r>
      <rPr>
        <sz val="10.5"/>
        <rFont val="Times New Roman"/>
        <family val="1"/>
      </rPr>
      <t>3,146,940</t>
    </r>
    <r>
      <rPr>
        <sz val="10.5"/>
        <rFont val="ＭＳ 明朝"/>
        <family val="1"/>
      </rPr>
      <t>件、</t>
    </r>
  </si>
  <si>
    <r>
      <t>　（注２）・</t>
    </r>
    <r>
      <rPr>
        <sz val="10.5"/>
        <rFont val="Times New Roman"/>
        <family val="1"/>
      </rPr>
      <t xml:space="preserve"> </t>
    </r>
    <r>
      <rPr>
        <sz val="10.5"/>
        <rFont val="ＭＳ 明朝"/>
        <family val="1"/>
      </rPr>
      <t>２００６年（平成１８年）の速報値（第一四半期：１月から３月分の集計）</t>
    </r>
  </si>
  <si>
    <t>　（注３）</t>
  </si>
  <si>
    <r>
      <t>　　　　　　うち、陽性件数１１件（女性０）となっている。</t>
    </r>
    <r>
      <rPr>
        <sz val="10.5"/>
        <rFont val="Times New Roman"/>
        <family val="1"/>
      </rPr>
      <t xml:space="preserve">      </t>
    </r>
  </si>
  <si>
    <r>
      <t>　　　　　 　献血件数</t>
    </r>
    <r>
      <rPr>
        <sz val="10.5"/>
        <rFont val="Times New Roman"/>
        <family val="1"/>
      </rPr>
      <t>1,227,759</t>
    </r>
    <r>
      <rPr>
        <sz val="10.5"/>
        <rFont val="ＭＳ 明朝"/>
        <family val="1"/>
      </rPr>
      <t>件、うち陽性件数</t>
    </r>
    <r>
      <rPr>
        <sz val="10.5"/>
        <rFont val="Times New Roman"/>
        <family val="1"/>
      </rPr>
      <t xml:space="preserve"> </t>
    </r>
    <r>
      <rPr>
        <sz val="10.5"/>
        <rFont val="ＭＳ 明朝"/>
        <family val="1"/>
      </rPr>
      <t>２５</t>
    </r>
    <r>
      <rPr>
        <sz val="10.5"/>
        <rFont val="Times New Roman"/>
        <family val="1"/>
      </rPr>
      <t>(</t>
    </r>
    <r>
      <rPr>
        <sz val="10.5"/>
        <rFont val="ＭＳ 明朝"/>
        <family val="1"/>
      </rPr>
      <t>女性３</t>
    </r>
    <r>
      <rPr>
        <sz val="10.5"/>
        <rFont val="Times New Roman"/>
        <family val="1"/>
      </rPr>
      <t>)</t>
    </r>
    <r>
      <rPr>
        <sz val="10.5"/>
        <rFont val="ＭＳ 明朝"/>
        <family val="1"/>
      </rPr>
      <t>、核酸増幅検査のみ陽性</t>
    </r>
    <r>
      <rPr>
        <sz val="10.5"/>
        <rFont val="Times New Roman"/>
        <family val="1"/>
      </rPr>
      <t>[0]</t>
    </r>
  </si>
  <si>
    <r>
      <t>　　　　 　　なお、</t>
    </r>
    <r>
      <rPr>
        <sz val="10.5"/>
        <rFont val="Times New Roman"/>
        <family val="1"/>
      </rPr>
      <t>'05</t>
    </r>
    <r>
      <rPr>
        <sz val="10.5"/>
        <rFont val="ＭＳ 明朝"/>
        <family val="1"/>
      </rPr>
      <t>年第一四半期の陽性件数２５例、</t>
    </r>
    <r>
      <rPr>
        <sz val="10.5"/>
        <rFont val="Times New Roman"/>
        <family val="1"/>
      </rPr>
      <t>'04</t>
    </r>
    <r>
      <rPr>
        <sz val="10.5"/>
        <rFont val="ＭＳ 明朝"/>
        <family val="1"/>
      </rPr>
      <t>年第一四半期の陽性件数２１例</t>
    </r>
  </si>
  <si>
    <r>
      <t xml:space="preserve">　　　　 </t>
    </r>
    <r>
      <rPr>
        <sz val="10.5"/>
        <rFont val="Times New Roman"/>
        <family val="1"/>
      </rPr>
      <t xml:space="preserve"> </t>
    </r>
    <r>
      <rPr>
        <sz val="10.5"/>
        <rFont val="ＭＳ 明朝"/>
        <family val="1"/>
      </rPr>
      <t>・</t>
    </r>
    <r>
      <rPr>
        <sz val="10.5"/>
        <rFont val="Times New Roman"/>
        <family val="1"/>
      </rPr>
      <t xml:space="preserve"> </t>
    </r>
    <r>
      <rPr>
        <sz val="10.5"/>
        <rFont val="ＭＳ 明朝"/>
        <family val="1"/>
      </rPr>
      <t>核酸増幅検査については、平成１１年１０月より全国的に実施している。</t>
    </r>
  </si>
  <si>
    <r>
      <t xml:space="preserve"> 　　　　</t>
    </r>
    <r>
      <rPr>
        <sz val="10.5"/>
        <rFont val="Times New Roman"/>
        <family val="1"/>
      </rPr>
      <t xml:space="preserve"> </t>
    </r>
    <r>
      <rPr>
        <sz val="10.5"/>
        <rFont val="ＭＳ 明朝"/>
        <family val="1"/>
      </rPr>
      <t>・</t>
    </r>
    <r>
      <rPr>
        <sz val="10.5"/>
        <rFont val="Times New Roman"/>
        <family val="1"/>
      </rPr>
      <t xml:space="preserve"> </t>
    </r>
    <r>
      <rPr>
        <sz val="10.5"/>
        <rFont val="ＭＳ 明朝"/>
        <family val="1"/>
      </rPr>
      <t>抗体検査陽性の血液は廃棄され、製剤には使用されない。</t>
    </r>
    <r>
      <rPr>
        <sz val="10.5"/>
        <rFont val="Times New Roman"/>
        <family val="1"/>
      </rPr>
      <t xml:space="preserve"> </t>
    </r>
  </si>
  <si>
    <t>献血件数及びＨＩＶ抗体・核酸増幅検査陽性件数</t>
  </si>
  <si>
    <r>
      <t>　</t>
    </r>
    <r>
      <rPr>
        <sz val="10.5"/>
        <rFont val="Times New Roman"/>
        <family val="1"/>
      </rPr>
      <t xml:space="preserve">     </t>
    </r>
    <r>
      <rPr>
        <sz val="10.5"/>
        <rFont val="ＭＳ 明朝"/>
        <family val="1"/>
      </rPr>
      <t>５４</t>
    </r>
    <r>
      <rPr>
        <sz val="10.5"/>
        <rFont val="Times New Roman"/>
        <family val="1"/>
      </rPr>
      <t>( 5)</t>
    </r>
  </si>
  <si>
    <r>
      <t>　</t>
    </r>
    <r>
      <rPr>
        <sz val="10.5"/>
        <rFont val="Times New Roman"/>
        <family val="1"/>
      </rPr>
      <t xml:space="preserve">     </t>
    </r>
    <r>
      <rPr>
        <sz val="10.5"/>
        <rFont val="ＭＳ 明朝"/>
        <family val="1"/>
      </rPr>
      <t>５６</t>
    </r>
    <r>
      <rPr>
        <sz val="10.5"/>
        <rFont val="Times New Roman"/>
        <family val="1"/>
      </rPr>
      <t>( 4)</t>
    </r>
  </si>
  <si>
    <r>
      <t>　</t>
    </r>
    <r>
      <rPr>
        <sz val="10.5"/>
        <rFont val="Times New Roman"/>
        <family val="1"/>
      </rPr>
      <t xml:space="preserve">  </t>
    </r>
    <r>
      <rPr>
        <sz val="10.5"/>
        <rFont val="ＭＳ 明朝"/>
        <family val="1"/>
      </rPr>
      <t>　６４</t>
    </r>
    <r>
      <rPr>
        <sz val="10.5"/>
        <rFont val="Times New Roman"/>
        <family val="1"/>
      </rPr>
      <t>( 6)</t>
    </r>
  </si>
  <si>
    <r>
      <t>　</t>
    </r>
    <r>
      <rPr>
        <sz val="10.5"/>
        <rFont val="Times New Roman"/>
        <family val="1"/>
      </rPr>
      <t xml:space="preserve">     </t>
    </r>
    <r>
      <rPr>
        <sz val="10.5"/>
        <rFont val="ＭＳ 明朝"/>
        <family val="1"/>
      </rPr>
      <t>６７</t>
    </r>
    <r>
      <rPr>
        <sz val="10.5"/>
        <rFont val="Times New Roman"/>
        <family val="1"/>
      </rPr>
      <t>( 1)</t>
    </r>
  </si>
  <si>
    <r>
      <t xml:space="preserve">  </t>
    </r>
    <r>
      <rPr>
        <sz val="10.5"/>
        <rFont val="ＭＳ 明朝"/>
        <family val="1"/>
      </rPr>
      <t>　　 ９</t>
    </r>
    <r>
      <rPr>
        <sz val="10.5"/>
        <rFont val="Times New Roman"/>
        <family val="1"/>
      </rPr>
      <t>( 1)</t>
    </r>
  </si>
  <si>
    <r>
      <t>　</t>
    </r>
    <r>
      <rPr>
        <sz val="10.5"/>
        <rFont val="Times New Roman"/>
        <family val="1"/>
      </rPr>
      <t xml:space="preserve">     </t>
    </r>
    <r>
      <rPr>
        <sz val="10.5"/>
        <rFont val="ＭＳ 明朝"/>
        <family val="1"/>
      </rPr>
      <t>７９</t>
    </r>
    <r>
      <rPr>
        <sz val="10.5"/>
        <rFont val="Times New Roman"/>
        <family val="1"/>
      </rPr>
      <t>( 1)</t>
    </r>
  </si>
  <si>
    <r>
      <t>　</t>
    </r>
    <r>
      <rPr>
        <sz val="10.5"/>
        <rFont val="Times New Roman"/>
        <family val="1"/>
      </rPr>
      <t xml:space="preserve">     </t>
    </r>
    <r>
      <rPr>
        <sz val="10.5"/>
        <rFont val="ＭＳ 明朝"/>
        <family val="1"/>
      </rPr>
      <t>８２</t>
    </r>
    <r>
      <rPr>
        <sz val="10.5"/>
        <rFont val="Times New Roman"/>
        <family val="1"/>
      </rPr>
      <t>( 5)</t>
    </r>
  </si>
  <si>
    <r>
      <t>　</t>
    </r>
    <r>
      <rPr>
        <sz val="10.5"/>
        <rFont val="Times New Roman"/>
        <family val="1"/>
      </rPr>
      <t xml:space="preserve">     </t>
    </r>
    <r>
      <rPr>
        <sz val="10.5"/>
        <rFont val="ＭＳ 明朝"/>
        <family val="1"/>
      </rPr>
      <t>８７</t>
    </r>
    <r>
      <rPr>
        <sz val="10.5"/>
        <rFont val="Times New Roman"/>
        <family val="1"/>
      </rPr>
      <t>( 8)</t>
    </r>
  </si>
  <si>
    <r>
      <t>　</t>
    </r>
    <r>
      <rPr>
        <sz val="10.5"/>
        <rFont val="Times New Roman"/>
        <family val="1"/>
      </rPr>
      <t xml:space="preserve">     </t>
    </r>
    <r>
      <rPr>
        <sz val="10.5"/>
        <rFont val="ＭＳ 明朝"/>
        <family val="1"/>
      </rPr>
      <t>９２</t>
    </r>
    <r>
      <rPr>
        <sz val="10.5"/>
        <rFont val="Times New Roman"/>
        <family val="1"/>
      </rPr>
      <t>( 4)</t>
    </r>
  </si>
  <si>
    <r>
      <t>　</t>
    </r>
    <r>
      <rPr>
        <sz val="10.5"/>
        <rFont val="Times New Roman"/>
        <family val="1"/>
      </rPr>
      <t xml:space="preserve">     </t>
    </r>
    <r>
      <rPr>
        <sz val="10.5"/>
        <rFont val="ＭＳ 明朝"/>
        <family val="1"/>
      </rPr>
      <t>７８</t>
    </r>
    <r>
      <rPr>
        <sz val="10.5"/>
        <rFont val="Times New Roman"/>
        <family val="1"/>
      </rPr>
      <t>( 3)</t>
    </r>
  </si>
  <si>
    <t>【平成18年第1四半期】</t>
  </si>
  <si>
    <t>１　今回の報告期間は平成18年1月2日から平成18年3月26日までの約３か月である。法定報告に基づく新規ＨＩＶ感染者報告数は198件（うち男性174件、女性24件。前</t>
  </si>
  <si>
    <r>
      <t>回報告195件）で、前年同時期の新規ＨＩＶ感染者報告数は</t>
    </r>
    <r>
      <rPr>
        <sz val="12"/>
        <rFont val="ＭＳ 明朝"/>
        <family val="1"/>
      </rPr>
      <t>207</t>
    </r>
    <r>
      <rPr>
        <sz val="12"/>
        <color indexed="8"/>
        <rFont val="ＭＳ 明朝"/>
        <family val="1"/>
      </rPr>
      <t>件である。</t>
    </r>
  </si>
  <si>
    <r>
      <t>一方、新規ＡＩＤＳ患者報告数は92件（うち男性84件、女性8件。前回報告89件）で、前年同時期の新規ＡＩＤＳ患者報告数は</t>
    </r>
    <r>
      <rPr>
        <sz val="12"/>
        <rFont val="ＭＳ 明朝"/>
        <family val="1"/>
      </rPr>
      <t>79</t>
    </r>
    <r>
      <rPr>
        <sz val="12"/>
        <color indexed="8"/>
        <rFont val="ＭＳ 明朝"/>
        <family val="1"/>
      </rPr>
      <t>件である。</t>
    </r>
  </si>
  <si>
    <t>２　感染経路別に見ると、新規ＨＩＶ感染者では同性間性的接触によるものが127件（全ＨＩＶ感染者報告数の約65％）と最も多く、そのうち118件が日本国籍男性であった。</t>
  </si>
  <si>
    <t>　　また、異性間性的接触による新規感染者報告数は47件（全ＨＩＶ感染者報告数の約24％、うち男性29件、女性18件）である。</t>
  </si>
  <si>
    <t>　　一方、新規ＡＩＤＳ患者では同性間性的接触によるものが35件（全ＡＩＤＳ患者報告数の約38％）、異性間性的接触によるものが29件（全ＡＩＤＳ患者報告数の約32％、うち男性27件、女性2件）となっている。</t>
  </si>
  <si>
    <t>　　年齢別では、新規ＨＩＶ感染者は20～30代が多数（約77％）を占め、新規ＡＩＤＳ患者は30～50代と広く分布している。</t>
  </si>
  <si>
    <t xml:space="preserve">    要約すると、感染者・患者はともに男性が約90％を占め、うち同性間性的接触による感染が約63％を占めている状態である。</t>
  </si>
  <si>
    <t>３　平成18年1月～3月末までの保健所におけるＨＩＶ抗体検査件数は18,547件(前年同時期20,820件)、自治体が実施する保健所以外の検査件数は5,287件（前年同時期4,180件）、保健所等における相談件数は37,203件（前年同時期42,798件）となっており、保健所においては検査件数及び相談件数が減少し、保健所以外の検査件数は増加した。</t>
  </si>
  <si>
    <t>４．平成18年１月から３月の献血件数（速報値）は1,227,759件（前年同時期1,310,191件）で、そのうちＨＩＶ抗体・核酸増幅検査陽性件数は25件、10万人当たりの陽性人数は2.036件（前年同時期1.832件）であった。</t>
  </si>
  <si>
    <t>　　前年同時期も陽性率が高かったが、今回も高値となった。</t>
  </si>
  <si>
    <t>５．この四半期における新規ＨＩＶ感染者報告数及びＡＩＤＳ患者報告数はいずれも前回報告を超え増加傾向にあるが、保健所における検査件数及び相談件数はいずれも前年同時期より減少し、保健所以外の検査が前年同時期よりも増加した。新規ＨＩＶ感染者報告数を感染経路別に見ると、男性同性間性的接触は依然半数を超え、若年層にもＨＩＶ感染が広がっている。この点を考慮し、国民はＨＩＶ・ＡＩＤＳについての理解を深め、積極的に予防やＨＩＶ抗体検査の早期受診に努めるべきである。更に保健所等を中心に、利用者の利便性（例えば時間帯など）に配慮した検査・相談事業を推進し、ＨＩＶ感染の早期発見による早期治療と感染拡大の抑制に努める必要がある。</t>
  </si>
  <si>
    <t>委員長コメント</t>
  </si>
  <si>
    <t>１　本日の委員会では、平成１８年１月２日より平成１８年３月２６日までの感染症法に基づく患者・感染者報告並びに平成１８年１月１日から平成１８年３月３１日までの任意報告を解析した。</t>
  </si>
  <si>
    <t>２　平成１８年１月２日より平成１８年３月２６日までの間に感染症法に基づき報告された新規エイズ患者数は９２件、新規ＨＩＶ感染者数は１９８件であった。</t>
  </si>
  <si>
    <t>　　患者９２件、感染者１９８件の内訳は、</t>
  </si>
  <si>
    <t>　①　感染原因別では、異性間の性的接触による患者２９件、感染者４７件、同性間の性的接触による患者３５件、感染者１２７件、静注薬物濫用による患者１件、感染者２件、その他の原因による患者２件、感染者７件、原因不明の患者２５件、感染者１５件であった。</t>
  </si>
  <si>
    <t>　②　性別では男性患者８４件、感染者１７４件、女性患者８件、感染者２４件であった。</t>
  </si>
  <si>
    <t>　③　年齢区分別では、患者は２０代９件、３０代３１件、４０代３０件、５０歳以上２２件、感染者は１０代２件、２０代５７件、３０代９５件、４０代２４件、５０歳以上２０件であった。</t>
  </si>
  <si>
    <t>　④　国籍別では日本人患者７５件、感染者１６７件、外国人患者１７件、感染者３１件であった。</t>
  </si>
  <si>
    <t>　⑤　感染地域別では、国内で感染した患者６２件、感染者１６７件、海外で感染した患者８件、感染者１３件、感染地域不明患者２２件、感染者１８件であった。</t>
  </si>
  <si>
    <t>３　患者９２件、感染者１９８件のうち</t>
  </si>
  <si>
    <t>　①　異性間の性的接触による患者２９件、感染者４７件のうち日本人男性は、患者２４件、感染者２２件、日本人女性は、感染者１１件であった。</t>
  </si>
  <si>
    <t>　　　また、外国人男性は、患者３件、感染者７件、外国人女性は、患者２件、感染者７件であった。</t>
  </si>
  <si>
    <t>同性間の性的接触による患者３５件、感染者１２７件のうち日本人男性は、患者３４件、感染者１１８件であった。</t>
  </si>
  <si>
    <t>　　　また、外国人男性は、患者１件、感染者９件であった。</t>
  </si>
  <si>
    <t>②　日本人男性患者７３件のうち２０代９件、３０代２３件、４０代２３件、５０歳以上１８件、日本人男性感染者１５３件のうち、１０代２件、２０代４７件、３０代　</t>
  </si>
  <si>
    <t>７０件、４０代１７件、５０歳以上１７件であった。</t>
  </si>
  <si>
    <t>　　　また、日本人女性患者２件のうち４０代１件、５０歳以上１件、日本人女性感染者１４件のうち、２０代２件、３０代８件、４０代３件、５０歳以上１件であった。</t>
  </si>
  <si>
    <t>　③　外国人男性患者１１件のうち３０代３件、４０代５件、５０歳以上３件、外国人男性感染者２１件のうち２０代４件、３０代１２件、４０代３件、５０歳以上２件であった。</t>
  </si>
  <si>
    <t>　　　また、外国人女性患者６件のうち３０代５件、４０代１件、外国人女性感染者１０件のうち２０代４件、３０代５件、４０代１件であった。</t>
  </si>
  <si>
    <t>　④　国内感染による患者６２件のうち日本人男性が５７件、日本人女性が１名、外国人男性が３件、外国人女性が１件であった。</t>
  </si>
  <si>
    <t>　　　また、国内感染による感染者１６７件のうち日本人男性が１４０件、日本人女性が１１件、外国人男性が１２件、外国人女性が４件であった。</t>
  </si>
  <si>
    <t>　⑤　海外感染による患者８件のうち日本人男性が５件、外国人男性が３件であった。</t>
  </si>
  <si>
    <t>　　　また、海外感染による感染者１３件のうち日本人男性が５件、日本人女性が１件、外国人男性が４件、外国人女性が３件であった。</t>
  </si>
  <si>
    <t>４　任意報告により</t>
  </si>
  <si>
    <t>　①キャリア等からエイズ患者になったとの報告は４件であった。</t>
  </si>
  <si>
    <t>　②患者・感染者の死亡は、ＡＩＤＳが原因の３件であった。</t>
  </si>
  <si>
    <t>５　平成１８年１月から３月末までの保健所等におけるＨＩＶ抗体検査件数は</t>
  </si>
  <si>
    <t>１８，５４７件、自治体が実施する保健所以外の検査件数は５，２８７件、保健所等に</t>
  </si>
  <si>
    <t>おける相談件数は３７，２０３件であった。</t>
  </si>
  <si>
    <t>６　平成１８年１月から３月末日までの献血件数１，２２７，７５９件（速報値）のうち、ＨＩＶ陽性件数は２５件であった。</t>
  </si>
  <si>
    <t>エイズ動向委員会の結果報告について</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</si>
</sst>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Red]\-#,##0\ "/>
    <numFmt numFmtId="178" formatCode="\(#,##0\)"/>
    <numFmt numFmtId="179" formatCode="#,##0_);\(#,##0\)"/>
    <numFmt numFmtId="180" formatCode="&quot;$&quot;#,##0;&quot;$&quot;\-#,##0"/>
    <numFmt numFmtId="181" formatCode="&quot;$&quot;#,##0;[Red]&quot;$&quot;\-#,##0"/>
    <numFmt numFmtId="182" formatCode="&quot;$&quot;#,##0.00;&quot;$&quot;\-#,##0.00"/>
    <numFmt numFmtId="183" formatCode="&quot;$&quot;#,##0.00;[Red]&quot;$&quot;\-#,##0.00"/>
    <numFmt numFmtId="184" formatCode="_ &quot;$&quot;* #,##0_ ;_ &quot;$&quot;* \-#,##0_ ;_ &quot;$&quot;* &quot;-&quot;_ ;_ @_ "/>
    <numFmt numFmtId="185" formatCode="_ &quot;$&quot;* #,##0.00_ ;_ &quot;$&quot;* \-#,##0.00_ ;_ &quot;$&quot;* &quot;-&quot;??_ ;_ @_ "/>
    <numFmt numFmtId="186" formatCode="0.0"/>
    <numFmt numFmtId="187" formatCode="#,##0.0"/>
    <numFmt numFmtId="188" formatCode="#,##0.000"/>
    <numFmt numFmtId="189" formatCode="#,##0.0000"/>
    <numFmt numFmtId="190" formatCode="#,##0.00000"/>
    <numFmt numFmtId="191" formatCode="\(0\)"/>
    <numFmt numFmtId="192" formatCode="0_);[Red]\(0\)"/>
    <numFmt numFmtId="193" formatCode="0%;&quot;△&quot;0%"/>
    <numFmt numFmtId="194" formatCode="_(0\)"/>
    <numFmt numFmtId="195" formatCode="\ \(0\)"/>
    <numFmt numFmtId="196" formatCode="#,##0.0;[Red]\-#,##0.0"/>
    <numFmt numFmtId="197" formatCode="\ 0"/>
    <numFmt numFmtId="198" formatCode="#\ ?/4"/>
    <numFmt numFmtId="199" formatCode="\(General\)"/>
    <numFmt numFmtId="200" formatCode="\(General"/>
    <numFmt numFmtId="201" formatCode="&quot;〔&quot;General&quot;〕&quot;"/>
    <numFmt numFmtId="202" formatCode="0_ "/>
    <numFmt numFmtId="203" formatCode="&quot;△&quot;\ #,##0;&quot;▲&quot;\ #,##0"/>
    <numFmt numFmtId="204" formatCode="0.0_ "/>
    <numFmt numFmtId="205" formatCode="#,##0_ "/>
    <numFmt numFmtId="206" formatCode="#,##0.0_);[Red]\(#,##0.0\)"/>
    <numFmt numFmtId="207" formatCode="0.000"/>
    <numFmt numFmtId="208" formatCode="&quot;Yes&quot;;&quot;Yes&quot;;&quot;No&quot;"/>
    <numFmt numFmtId="209" formatCode="&quot;True&quot;;&quot;True&quot;;&quot;False&quot;"/>
    <numFmt numFmtId="210" formatCode="&quot;On&quot;;&quot;On&quot;;&quot;Off&quot;"/>
  </numFmts>
  <fonts count="71">
    <font>
      <sz val="11"/>
      <name val="ＭＳ Ｐゴシック"/>
      <family val="3"/>
    </font>
    <font>
      <b/>
      <sz val="16"/>
      <name val="ＭＳ 明朝"/>
      <family val="1"/>
    </font>
    <font>
      <sz val="14"/>
      <name val="ＭＳ 明朝"/>
      <family val="1"/>
    </font>
    <font>
      <i/>
      <sz val="9"/>
      <name val="ＭＳ 明朝"/>
      <family val="1"/>
    </font>
    <font>
      <sz val="8"/>
      <name val="ＭＳ 明朝"/>
      <family val="1"/>
    </font>
    <font>
      <sz val="11"/>
      <name val="ＭＳ 明朝"/>
      <family val="1"/>
    </font>
    <font>
      <sz val="9"/>
      <name val="ＭＳ 明朝"/>
      <family val="1"/>
    </font>
    <font>
      <sz val="10"/>
      <name val="ＭＳ 明朝"/>
      <family val="1"/>
    </font>
    <font>
      <sz val="10"/>
      <color indexed="8"/>
      <name val="ＭＳ 明朝"/>
      <family val="1"/>
    </font>
    <font>
      <sz val="9"/>
      <color indexed="12"/>
      <name val="ＭＳ 明朝"/>
      <family val="1"/>
    </font>
    <font>
      <sz val="6"/>
      <name val="ＭＳ Ｐゴシック"/>
      <family val="3"/>
    </font>
    <font>
      <sz val="6"/>
      <name val="明朝"/>
      <family val="3"/>
    </font>
    <font>
      <sz val="11"/>
      <name val="明朝"/>
      <family val="3"/>
    </font>
    <font>
      <u val="single"/>
      <sz val="11"/>
      <color indexed="12"/>
      <name val="明朝"/>
      <family val="3"/>
    </font>
    <font>
      <u val="single"/>
      <sz val="11"/>
      <color indexed="36"/>
      <name val="明朝"/>
      <family val="3"/>
    </font>
    <font>
      <sz val="9"/>
      <color indexed="8"/>
      <name val="ＭＳ 明朝"/>
      <family val="1"/>
    </font>
    <font>
      <b/>
      <i/>
      <sz val="16"/>
      <name val="ＭＳ ゴシック"/>
      <family val="3"/>
    </font>
    <font>
      <b/>
      <i/>
      <sz val="16"/>
      <color indexed="10"/>
      <name val="ＭＳ ゴシック"/>
      <family val="3"/>
    </font>
    <font>
      <b/>
      <sz val="14"/>
      <name val="明朝"/>
      <family val="3"/>
    </font>
    <font>
      <b/>
      <sz val="8"/>
      <name val="明朝"/>
      <family val="3"/>
    </font>
    <font>
      <b/>
      <sz val="11"/>
      <color indexed="10"/>
      <name val="ＭＳ 明朝"/>
      <family val="1"/>
    </font>
    <font>
      <b/>
      <sz val="10"/>
      <name val="明朝"/>
      <family val="3"/>
    </font>
    <font>
      <b/>
      <sz val="14"/>
      <name val="ＭＳ Ｐゴシック"/>
      <family val="3"/>
    </font>
    <font>
      <b/>
      <sz val="11"/>
      <name val="ＭＳ Ｐゴシック"/>
      <family val="3"/>
    </font>
    <font>
      <i/>
      <sz val="11"/>
      <name val="ＭＳ Ｐ明朝"/>
      <family val="1"/>
    </font>
    <font>
      <b/>
      <sz val="11"/>
      <color indexed="10"/>
      <name val="ＭＳ Ｐゴシック"/>
      <family val="3"/>
    </font>
    <font>
      <i/>
      <sz val="11"/>
      <color indexed="8"/>
      <name val="ＭＳ Ｐゴシック"/>
      <family val="3"/>
    </font>
    <font>
      <vertAlign val="subscript"/>
      <sz val="11"/>
      <name val="ＭＳ Ｐゴシック"/>
      <family val="3"/>
    </font>
    <font>
      <vertAlign val="superscript"/>
      <sz val="11"/>
      <name val="ＭＳ Ｐゴシック"/>
      <family val="3"/>
    </font>
    <font>
      <sz val="11"/>
      <color indexed="8"/>
      <name val="ＭＳ Ｐゴシック"/>
      <family val="3"/>
    </font>
    <font>
      <sz val="11"/>
      <color indexed="10"/>
      <name val="ＭＳ Ｐゴシック"/>
      <family val="3"/>
    </font>
    <font>
      <sz val="11"/>
      <color indexed="12"/>
      <name val="ＭＳ Ｐゴシック"/>
      <family val="3"/>
    </font>
    <font>
      <sz val="10.5"/>
      <name val="Times New Roman"/>
      <family val="1"/>
    </font>
    <font>
      <sz val="13"/>
      <name val="ＭＳ 明朝"/>
      <family val="1"/>
    </font>
    <font>
      <sz val="10.5"/>
      <name val="ＭＳ 明朝"/>
      <family val="1"/>
    </font>
    <font>
      <sz val="12"/>
      <color indexed="8"/>
      <name val="ＭＳ 明朝"/>
      <family val="1"/>
    </font>
    <font>
      <sz val="12"/>
      <name val="ＭＳ 明朝"/>
      <family val="1"/>
    </font>
    <font>
      <sz val="10.5"/>
      <color indexed="8"/>
      <name val="Times New Roman"/>
      <family val="1"/>
    </font>
    <font>
      <sz val="10.5"/>
      <color indexed="8"/>
      <name val="ＭＳ 明朝"/>
      <family val="1"/>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style="thin"/>
      <right>
        <color indexed="63"/>
      </right>
      <top>
        <color indexed="63"/>
      </top>
      <bottom style="thin"/>
    </border>
    <border>
      <left style="thin"/>
      <right style="thin"/>
      <top>
        <color indexed="63"/>
      </top>
      <bottom style="thin"/>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style="thin"/>
    </border>
    <border>
      <left style="thin"/>
      <right style="thin"/>
      <top style="double"/>
      <bottom style="thin"/>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thin"/>
      <top style="thin"/>
      <bottom style="thin"/>
    </border>
    <border>
      <left style="thin"/>
      <right style="thin"/>
      <top style="thin"/>
      <bottom style="double"/>
    </border>
    <border>
      <left style="hair"/>
      <right style="hair"/>
      <top>
        <color indexed="63"/>
      </top>
      <bottom>
        <color indexed="63"/>
      </bottom>
    </border>
    <border>
      <left style="hair"/>
      <right style="thin"/>
      <top style="thin"/>
      <bottom style="double"/>
    </border>
    <border>
      <left>
        <color indexed="63"/>
      </left>
      <right style="thin"/>
      <top style="thin"/>
      <bottom>
        <color indexed="63"/>
      </bottom>
    </border>
    <border>
      <left style="thin"/>
      <right style="hair"/>
      <top style="double"/>
      <bottom>
        <color indexed="63"/>
      </bottom>
    </border>
    <border>
      <left style="hair"/>
      <right style="hair"/>
      <top style="double"/>
      <bottom>
        <color indexed="63"/>
      </bottom>
    </border>
    <border>
      <left style="hair"/>
      <right style="thin"/>
      <top style="double"/>
      <bottom>
        <color indexed="63"/>
      </bottom>
    </border>
    <border>
      <left>
        <color indexed="63"/>
      </left>
      <right style="thin"/>
      <top style="double"/>
      <bottom>
        <color indexed="63"/>
      </bottom>
    </border>
    <border>
      <left>
        <color indexed="63"/>
      </left>
      <right style="thin"/>
      <top>
        <color indexed="63"/>
      </top>
      <bottom>
        <color indexed="63"/>
      </bottom>
    </border>
    <border>
      <left style="thin"/>
      <right style="thin"/>
      <top style="hair"/>
      <bottom style="double"/>
    </border>
    <border>
      <left style="thin"/>
      <right style="thin"/>
      <top style="double"/>
      <bottom>
        <color indexed="63"/>
      </bottom>
    </border>
    <border>
      <left style="thin"/>
      <right style="thin"/>
      <top>
        <color indexed="63"/>
      </top>
      <bottom>
        <color indexed="63"/>
      </bottom>
    </border>
    <border>
      <left style="thin"/>
      <right style="hair"/>
      <top style="double"/>
      <bottom style="thin"/>
    </border>
    <border>
      <left style="hair"/>
      <right style="hair"/>
      <top style="double"/>
      <bottom style="thin"/>
    </border>
    <border>
      <left style="hair"/>
      <right style="thin"/>
      <top style="double"/>
      <bottom style="thin"/>
    </border>
    <border>
      <left>
        <color indexed="63"/>
      </left>
      <right>
        <color indexed="63"/>
      </right>
      <top style="thin"/>
      <bottom>
        <color indexed="63"/>
      </bottom>
    </border>
    <border>
      <left>
        <color indexed="63"/>
      </left>
      <right>
        <color indexed="63"/>
      </right>
      <top style="thick"/>
      <bottom>
        <color indexed="63"/>
      </bottom>
    </border>
    <border>
      <left>
        <color indexed="63"/>
      </left>
      <right>
        <color indexed="63"/>
      </right>
      <top style="thick"/>
      <bottom style="thin"/>
    </border>
    <border>
      <left>
        <color indexed="63"/>
      </left>
      <right>
        <color indexed="63"/>
      </right>
      <top style="thin"/>
      <bottom style="thin"/>
    </border>
    <border>
      <left>
        <color indexed="63"/>
      </left>
      <right>
        <color indexed="63"/>
      </right>
      <top>
        <color indexed="63"/>
      </top>
      <bottom style="thick"/>
    </border>
    <border>
      <left>
        <color indexed="63"/>
      </left>
      <right>
        <color indexed="63"/>
      </right>
      <top style="thick"/>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ck"/>
      <bottom style="thick"/>
    </border>
    <border>
      <left>
        <color indexed="63"/>
      </left>
      <right>
        <color indexed="63"/>
      </right>
      <top style="thin"/>
      <bottom style="medium"/>
    </border>
    <border>
      <left>
        <color indexed="63"/>
      </left>
      <right>
        <color indexed="63"/>
      </right>
      <top style="thin"/>
      <bottom style="thick"/>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dotted">
        <color indexed="8"/>
      </bottom>
    </border>
    <border>
      <left>
        <color indexed="63"/>
      </left>
      <right style="thin">
        <color indexed="8"/>
      </right>
      <top>
        <color indexed="63"/>
      </top>
      <bottom style="dotted">
        <color indexed="8"/>
      </bottom>
    </border>
    <border>
      <left style="thin"/>
      <right>
        <color indexed="63"/>
      </right>
      <top style="thin"/>
      <bottom>
        <color indexed="63"/>
      </bottom>
    </border>
    <border>
      <left style="thin"/>
      <right>
        <color indexed="63"/>
      </right>
      <top style="double"/>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2" fillId="0" borderId="0">
      <alignment horizontal="distributed"/>
      <protection/>
    </xf>
    <xf numFmtId="0" fontId="14" fillId="0" borderId="0" applyNumberFormat="0" applyFill="0" applyBorder="0" applyAlignment="0" applyProtection="0"/>
    <xf numFmtId="0" fontId="70" fillId="32" borderId="0" applyNumberFormat="0" applyBorder="0" applyAlignment="0" applyProtection="0"/>
  </cellStyleXfs>
  <cellXfs count="342">
    <xf numFmtId="0" fontId="0" fillId="0" borderId="0" xfId="0" applyAlignment="1">
      <alignment/>
    </xf>
    <xf numFmtId="6" fontId="2" fillId="0" borderId="0" xfId="58" applyFont="1" applyAlignment="1">
      <alignment horizontal="distributed"/>
    </xf>
    <xf numFmtId="6" fontId="3" fillId="0" borderId="10" xfId="58" applyFont="1" applyBorder="1" applyAlignment="1">
      <alignment horizontal="centerContinuous" shrinkToFit="1"/>
    </xf>
    <xf numFmtId="6" fontId="4" fillId="0" borderId="0" xfId="58" applyFont="1" applyBorder="1" applyAlignment="1" quotePrefix="1">
      <alignment horizontal="left" shrinkToFit="1"/>
    </xf>
    <xf numFmtId="6" fontId="4" fillId="0" borderId="0" xfId="58" applyFont="1" applyBorder="1" applyAlignment="1">
      <alignment horizontal="right" shrinkToFit="1"/>
    </xf>
    <xf numFmtId="6" fontId="5" fillId="0" borderId="0" xfId="58" applyFont="1" applyAlignment="1">
      <alignment horizontal="distributed"/>
    </xf>
    <xf numFmtId="6" fontId="6" fillId="0" borderId="11" xfId="58" applyFont="1" applyBorder="1" applyAlignment="1">
      <alignment horizontal="centerContinuous" vertical="center" shrinkToFit="1"/>
    </xf>
    <xf numFmtId="38" fontId="6" fillId="0" borderId="12" xfId="49" applyFont="1" applyBorder="1" applyAlignment="1">
      <alignment horizontal="center" vertical="center" shrinkToFit="1"/>
    </xf>
    <xf numFmtId="38" fontId="6" fillId="0" borderId="13" xfId="49" applyFont="1" applyBorder="1" applyAlignment="1">
      <alignment horizontal="center" vertical="center" shrinkToFit="1"/>
    </xf>
    <xf numFmtId="6" fontId="7" fillId="0" borderId="0" xfId="58" applyFont="1" applyAlignment="1">
      <alignment vertical="center"/>
    </xf>
    <xf numFmtId="6" fontId="6" fillId="0" borderId="14" xfId="58" applyFont="1" applyBorder="1" applyAlignment="1" quotePrefix="1">
      <alignment horizontal="center" vertical="center" shrinkToFit="1"/>
    </xf>
    <xf numFmtId="6" fontId="4" fillId="0" borderId="15" xfId="58" applyFont="1" applyBorder="1" applyAlignment="1">
      <alignment horizontal="center" vertical="center" shrinkToFit="1"/>
    </xf>
    <xf numFmtId="6" fontId="4" fillId="0" borderId="16" xfId="58" applyFont="1" applyBorder="1" applyAlignment="1">
      <alignment horizontal="center" vertical="center" shrinkToFit="1"/>
    </xf>
    <xf numFmtId="6" fontId="4" fillId="0" borderId="17" xfId="58" applyFont="1" applyBorder="1" applyAlignment="1">
      <alignment horizontal="center" vertical="center" shrinkToFit="1"/>
    </xf>
    <xf numFmtId="6" fontId="4" fillId="0" borderId="11" xfId="58" applyFont="1" applyBorder="1" applyAlignment="1">
      <alignment horizontal="center" vertical="center" shrinkToFit="1"/>
    </xf>
    <xf numFmtId="6" fontId="6" fillId="0" borderId="18" xfId="58" applyFont="1" applyBorder="1" applyAlignment="1">
      <alignment vertical="center" shrinkToFit="1"/>
    </xf>
    <xf numFmtId="6" fontId="4" fillId="0" borderId="19" xfId="58" applyFont="1" applyBorder="1" applyAlignment="1">
      <alignment horizontal="center" vertical="center" shrinkToFit="1"/>
    </xf>
    <xf numFmtId="6" fontId="4" fillId="0" borderId="20" xfId="58" applyFont="1" applyBorder="1" applyAlignment="1">
      <alignment horizontal="center" vertical="center" shrinkToFit="1"/>
    </xf>
    <xf numFmtId="6" fontId="4" fillId="0" borderId="21" xfId="58" applyFont="1" applyBorder="1" applyAlignment="1">
      <alignment horizontal="center" vertical="center" shrinkToFit="1"/>
    </xf>
    <xf numFmtId="6" fontId="4" fillId="0" borderId="18" xfId="58" applyFont="1" applyBorder="1" applyAlignment="1">
      <alignment horizontal="center" vertical="center" shrinkToFit="1"/>
    </xf>
    <xf numFmtId="38" fontId="8" fillId="0" borderId="22" xfId="49" applyFont="1" applyBorder="1" applyAlignment="1">
      <alignment vertical="center" shrinkToFit="1"/>
    </xf>
    <xf numFmtId="38" fontId="8" fillId="0" borderId="23" xfId="49" applyFont="1" applyBorder="1" applyAlignment="1">
      <alignment vertical="center" shrinkToFit="1"/>
    </xf>
    <xf numFmtId="38" fontId="7" fillId="0" borderId="24" xfId="49" applyFont="1" applyBorder="1" applyAlignment="1">
      <alignment vertical="center" shrinkToFit="1"/>
    </xf>
    <xf numFmtId="38" fontId="7" fillId="0" borderId="25" xfId="49" applyFont="1" applyBorder="1" applyAlignment="1">
      <alignment vertical="center" shrinkToFit="1"/>
    </xf>
    <xf numFmtId="38" fontId="7" fillId="0" borderId="26" xfId="49" applyFont="1" applyBorder="1" applyAlignment="1">
      <alignment vertical="center" shrinkToFit="1"/>
    </xf>
    <xf numFmtId="38" fontId="7" fillId="0" borderId="23" xfId="49" applyFont="1" applyBorder="1" applyAlignment="1">
      <alignment vertical="center" shrinkToFit="1"/>
    </xf>
    <xf numFmtId="38" fontId="7" fillId="0" borderId="27" xfId="49" applyFont="1" applyBorder="1" applyAlignment="1">
      <alignment vertical="center" shrinkToFit="1"/>
    </xf>
    <xf numFmtId="38" fontId="7" fillId="0" borderId="28" xfId="49" applyFont="1" applyBorder="1" applyAlignment="1">
      <alignment vertical="center"/>
    </xf>
    <xf numFmtId="38" fontId="8" fillId="0" borderId="12" xfId="49" applyFont="1" applyBorder="1" applyAlignment="1">
      <alignment vertical="center" shrinkToFit="1"/>
    </xf>
    <xf numFmtId="38" fontId="7" fillId="0" borderId="29" xfId="49" applyFont="1" applyBorder="1" applyAlignment="1">
      <alignment vertical="center" shrinkToFit="1"/>
    </xf>
    <xf numFmtId="38" fontId="7" fillId="0" borderId="30" xfId="49" applyFont="1" applyBorder="1" applyAlignment="1">
      <alignment vertical="center" shrinkToFit="1"/>
    </xf>
    <xf numFmtId="38" fontId="7" fillId="0" borderId="31" xfId="49" applyFont="1" applyBorder="1" applyAlignment="1">
      <alignment vertical="center" shrinkToFit="1"/>
    </xf>
    <xf numFmtId="38" fontId="7" fillId="0" borderId="12" xfId="49" applyFont="1" applyBorder="1" applyAlignment="1">
      <alignment vertical="center" shrinkToFit="1"/>
    </xf>
    <xf numFmtId="38" fontId="7" fillId="0" borderId="32" xfId="49" applyFont="1" applyBorder="1" applyAlignment="1">
      <alignment vertical="center" shrinkToFit="1"/>
    </xf>
    <xf numFmtId="38" fontId="7" fillId="0" borderId="12" xfId="49" applyFont="1" applyBorder="1" applyAlignment="1">
      <alignment vertical="center"/>
    </xf>
    <xf numFmtId="38" fontId="8" fillId="0" borderId="12" xfId="49" applyFont="1" applyBorder="1" applyAlignment="1" quotePrefix="1">
      <alignment vertical="center" shrinkToFit="1"/>
    </xf>
    <xf numFmtId="38" fontId="8" fillId="0" borderId="14" xfId="49" applyFont="1" applyFill="1" applyBorder="1" applyAlignment="1">
      <alignment vertical="center" shrinkToFit="1"/>
    </xf>
    <xf numFmtId="38" fontId="8" fillId="0" borderId="33" xfId="49" applyFont="1" applyFill="1" applyBorder="1" applyAlignment="1">
      <alignment vertical="center" shrinkToFit="1"/>
    </xf>
    <xf numFmtId="38" fontId="7" fillId="0" borderId="34" xfId="49" applyFont="1" applyBorder="1" applyAlignment="1">
      <alignment vertical="center" shrinkToFit="1"/>
    </xf>
    <xf numFmtId="38" fontId="7" fillId="0" borderId="35" xfId="49" applyFont="1" applyBorder="1" applyAlignment="1">
      <alignment vertical="center" shrinkToFit="1"/>
    </xf>
    <xf numFmtId="38" fontId="7" fillId="0" borderId="11" xfId="49" applyFont="1" applyBorder="1" applyAlignment="1">
      <alignment vertical="center" shrinkToFit="1"/>
    </xf>
    <xf numFmtId="38" fontId="7" fillId="0" borderId="36" xfId="49" applyFont="1" applyBorder="1" applyAlignment="1">
      <alignment vertical="center" shrinkToFit="1"/>
    </xf>
    <xf numFmtId="38" fontId="7" fillId="0" borderId="33" xfId="49" applyFont="1" applyBorder="1" applyAlignment="1">
      <alignment vertical="center"/>
    </xf>
    <xf numFmtId="38" fontId="7" fillId="0" borderId="37" xfId="49" applyFont="1" applyFill="1" applyBorder="1" applyAlignment="1" quotePrefix="1">
      <alignment vertical="center" shrinkToFit="1"/>
    </xf>
    <xf numFmtId="38" fontId="7" fillId="0" borderId="38" xfId="49" applyFont="1" applyFill="1" applyBorder="1" applyAlignment="1" quotePrefix="1">
      <alignment vertical="center" shrinkToFit="1"/>
    </xf>
    <xf numFmtId="176" fontId="7" fillId="0" borderId="38" xfId="49" applyNumberFormat="1" applyFont="1" applyFill="1" applyBorder="1" applyAlignment="1" quotePrefix="1">
      <alignment horizontal="right" vertical="center" shrinkToFit="1"/>
    </xf>
    <xf numFmtId="176" fontId="7" fillId="0" borderId="39" xfId="49" applyNumberFormat="1" applyFont="1" applyFill="1" applyBorder="1" applyAlignment="1" quotePrefix="1">
      <alignment horizontal="right" vertical="center" shrinkToFit="1"/>
    </xf>
    <xf numFmtId="38" fontId="7" fillId="0" borderId="40" xfId="49" applyFont="1" applyFill="1" applyBorder="1" applyAlignment="1" quotePrefix="1">
      <alignment vertical="center" shrinkToFit="1"/>
    </xf>
    <xf numFmtId="178" fontId="7" fillId="0" borderId="24" xfId="49" applyNumberFormat="1" applyFont="1" applyFill="1" applyBorder="1" applyAlignment="1" quotePrefix="1">
      <alignment horizontal="right" vertical="center" shrinkToFit="1"/>
    </xf>
    <xf numFmtId="178" fontId="7" fillId="0" borderId="25" xfId="49" applyNumberFormat="1" applyFont="1" applyFill="1" applyBorder="1" applyAlignment="1" quotePrefix="1">
      <alignment horizontal="right" vertical="center" shrinkToFit="1"/>
    </xf>
    <xf numFmtId="178" fontId="7" fillId="0" borderId="26" xfId="49" applyNumberFormat="1" applyFont="1" applyFill="1" applyBorder="1" applyAlignment="1" quotePrefix="1">
      <alignment horizontal="right" vertical="center" shrinkToFit="1"/>
    </xf>
    <xf numFmtId="38" fontId="7" fillId="0" borderId="41" xfId="49" applyFont="1" applyFill="1" applyBorder="1" applyAlignment="1" quotePrefix="1">
      <alignment horizontal="right" vertical="center" shrinkToFit="1"/>
    </xf>
    <xf numFmtId="38" fontId="9" fillId="0" borderId="0" xfId="49" applyFont="1" applyBorder="1" applyAlignment="1">
      <alignment vertical="center" shrinkToFit="1"/>
    </xf>
    <xf numFmtId="38" fontId="6" fillId="0" borderId="0" xfId="49" applyFont="1" applyAlignment="1">
      <alignment shrinkToFit="1"/>
    </xf>
    <xf numFmtId="0" fontId="6" fillId="0" borderId="23" xfId="61" applyFont="1" applyBorder="1" applyAlignment="1" quotePrefix="1">
      <alignment horizontal="distributed" vertical="center" shrinkToFit="1"/>
      <protection/>
    </xf>
    <xf numFmtId="0" fontId="7" fillId="0" borderId="0" xfId="61" applyFont="1" applyAlignment="1">
      <alignment vertical="center"/>
      <protection/>
    </xf>
    <xf numFmtId="0" fontId="6" fillId="0" borderId="12" xfId="61" applyFont="1" applyBorder="1" applyAlignment="1">
      <alignment horizontal="distributed" vertical="center" shrinkToFit="1"/>
      <protection/>
    </xf>
    <xf numFmtId="0" fontId="6" fillId="0" borderId="42" xfId="61" applyFont="1" applyBorder="1" applyAlignment="1">
      <alignment horizontal="distributed" vertical="center" shrinkToFit="1"/>
      <protection/>
    </xf>
    <xf numFmtId="177" fontId="7" fillId="0" borderId="43" xfId="61" applyNumberFormat="1" applyFont="1" applyBorder="1" applyAlignment="1">
      <alignment vertical="center"/>
      <protection/>
    </xf>
    <xf numFmtId="49" fontId="7" fillId="0" borderId="23" xfId="61" applyNumberFormat="1" applyFont="1" applyBorder="1" applyAlignment="1">
      <alignment horizontal="right" vertical="center"/>
      <protection/>
    </xf>
    <xf numFmtId="49" fontId="7" fillId="0" borderId="44" xfId="61" applyNumberFormat="1" applyFont="1" applyBorder="1" applyAlignment="1">
      <alignment horizontal="right" vertical="center"/>
      <protection/>
    </xf>
    <xf numFmtId="177" fontId="7" fillId="0" borderId="44" xfId="61" applyNumberFormat="1" applyFont="1" applyBorder="1" applyAlignment="1">
      <alignment vertical="center"/>
      <protection/>
    </xf>
    <xf numFmtId="0" fontId="6" fillId="0" borderId="0" xfId="61" applyFont="1" applyBorder="1" applyAlignment="1">
      <alignment horizontal="left" vertical="center"/>
      <protection/>
    </xf>
    <xf numFmtId="0" fontId="7" fillId="0" borderId="0" xfId="61" applyFont="1" applyAlignment="1">
      <alignment vertical="center" shrinkToFit="1"/>
      <protection/>
    </xf>
    <xf numFmtId="0" fontId="6" fillId="0" borderId="0" xfId="61" applyFont="1" applyAlignment="1">
      <alignment shrinkToFit="1"/>
      <protection/>
    </xf>
    <xf numFmtId="0" fontId="5" fillId="0" borderId="0" xfId="61" applyFont="1" applyAlignment="1">
      <alignment horizontal="distributed" shrinkToFit="1"/>
      <protection/>
    </xf>
    <xf numFmtId="0" fontId="5" fillId="0" borderId="0" xfId="61" applyFont="1">
      <alignment horizontal="distributed"/>
      <protection/>
    </xf>
    <xf numFmtId="0" fontId="2" fillId="0" borderId="0" xfId="61" applyFont="1" applyAlignment="1">
      <alignment horizontal="distributed" vertical="center"/>
      <protection/>
    </xf>
    <xf numFmtId="0" fontId="3" fillId="0" borderId="10" xfId="61" applyFont="1" applyBorder="1" applyAlignment="1">
      <alignment horizontal="centerContinuous" vertical="center" shrinkToFit="1"/>
      <protection/>
    </xf>
    <xf numFmtId="0" fontId="4" fillId="0" borderId="0" xfId="61" applyFont="1" applyBorder="1" applyAlignment="1" quotePrefix="1">
      <alignment horizontal="left" vertical="center" shrinkToFit="1"/>
      <protection/>
    </xf>
    <xf numFmtId="38" fontId="4" fillId="0" borderId="0" xfId="49" applyFont="1" applyBorder="1" applyAlignment="1">
      <alignment horizontal="left" vertical="center" shrinkToFit="1"/>
    </xf>
    <xf numFmtId="38" fontId="4" fillId="0" borderId="0" xfId="49" applyFont="1" applyBorder="1" applyAlignment="1">
      <alignment horizontal="right" vertical="center" shrinkToFit="1"/>
    </xf>
    <xf numFmtId="0" fontId="5" fillId="0" borderId="0" xfId="61" applyFont="1" applyAlignment="1">
      <alignment horizontal="distributed" vertical="center"/>
      <protection/>
    </xf>
    <xf numFmtId="0" fontId="6" fillId="0" borderId="11" xfId="61" applyFont="1" applyBorder="1" applyAlignment="1">
      <alignment horizontal="centerContinuous" vertical="center" shrinkToFit="1"/>
      <protection/>
    </xf>
    <xf numFmtId="38" fontId="6" fillId="0" borderId="12" xfId="49" applyFont="1" applyBorder="1" applyAlignment="1">
      <alignment horizontal="centerContinuous" vertical="center" shrinkToFit="1"/>
    </xf>
    <xf numFmtId="0" fontId="6" fillId="0" borderId="14" xfId="61" applyFont="1" applyBorder="1" applyAlignment="1" quotePrefix="1">
      <alignment horizontal="center" vertical="center" shrinkToFit="1"/>
      <protection/>
    </xf>
    <xf numFmtId="0" fontId="4" fillId="0" borderId="15" xfId="61" applyFont="1" applyBorder="1" applyAlignment="1">
      <alignment horizontal="center" vertical="center" shrinkToFit="1"/>
      <protection/>
    </xf>
    <xf numFmtId="176" fontId="4" fillId="0" borderId="16" xfId="61" applyNumberFormat="1" applyFont="1" applyBorder="1" applyAlignment="1">
      <alignment horizontal="center" vertical="center" shrinkToFit="1"/>
      <protection/>
    </xf>
    <xf numFmtId="38" fontId="4" fillId="0" borderId="17" xfId="49" applyFont="1" applyBorder="1" applyAlignment="1">
      <alignment horizontal="center" vertical="center" shrinkToFit="1"/>
    </xf>
    <xf numFmtId="0" fontId="6" fillId="0" borderId="18" xfId="61" applyFont="1" applyBorder="1" applyAlignment="1">
      <alignment vertical="center" shrinkToFit="1"/>
      <protection/>
    </xf>
    <xf numFmtId="0" fontId="4" fillId="0" borderId="19" xfId="61" applyFont="1" applyBorder="1" applyAlignment="1" quotePrefix="1">
      <alignment horizontal="center" vertical="center" shrinkToFit="1"/>
      <protection/>
    </xf>
    <xf numFmtId="176" fontId="4" fillId="0" borderId="20" xfId="61" applyNumberFormat="1" applyFont="1" applyBorder="1" applyAlignment="1">
      <alignment horizontal="center" vertical="center" shrinkToFit="1"/>
      <protection/>
    </xf>
    <xf numFmtId="38" fontId="4" fillId="0" borderId="21" xfId="49" applyFont="1" applyBorder="1" applyAlignment="1">
      <alignment horizontal="center" vertical="center" shrinkToFit="1"/>
    </xf>
    <xf numFmtId="0" fontId="4" fillId="0" borderId="21" xfId="61" applyFont="1" applyBorder="1" applyAlignment="1" quotePrefix="1">
      <alignment horizontal="center" vertical="center" shrinkToFit="1"/>
      <protection/>
    </xf>
    <xf numFmtId="38" fontId="15" fillId="0" borderId="23" xfId="49" applyFont="1" applyBorder="1" applyAlignment="1">
      <alignment vertical="center" shrinkToFit="1"/>
    </xf>
    <xf numFmtId="38" fontId="8" fillId="0" borderId="27" xfId="49" applyFont="1" applyBorder="1" applyAlignment="1">
      <alignment vertical="center" shrinkToFit="1"/>
    </xf>
    <xf numFmtId="38" fontId="15" fillId="0" borderId="12" xfId="49" applyFont="1" applyBorder="1" applyAlignment="1">
      <alignment vertical="center" shrinkToFit="1"/>
    </xf>
    <xf numFmtId="38" fontId="8" fillId="0" borderId="32" xfId="49" applyFont="1" applyBorder="1" applyAlignment="1">
      <alignment vertical="center" shrinkToFit="1"/>
    </xf>
    <xf numFmtId="38" fontId="7" fillId="0" borderId="31" xfId="49" applyFont="1" applyFill="1" applyBorder="1" applyAlignment="1">
      <alignment vertical="center" shrinkToFit="1"/>
    </xf>
    <xf numFmtId="38" fontId="7" fillId="0" borderId="12" xfId="49" applyFont="1" applyFill="1" applyBorder="1" applyAlignment="1">
      <alignment vertical="center" shrinkToFit="1"/>
    </xf>
    <xf numFmtId="38" fontId="15" fillId="0" borderId="33" xfId="49" applyFont="1" applyBorder="1" applyAlignment="1">
      <alignment vertical="center" shrinkToFit="1"/>
    </xf>
    <xf numFmtId="38" fontId="8" fillId="0" borderId="33" xfId="49" applyFont="1" applyBorder="1" applyAlignment="1">
      <alignment vertical="center" shrinkToFit="1"/>
    </xf>
    <xf numFmtId="38" fontId="8" fillId="0" borderId="11" xfId="49" applyFont="1" applyBorder="1" applyAlignment="1">
      <alignment vertical="center" shrinkToFit="1"/>
    </xf>
    <xf numFmtId="38" fontId="7" fillId="0" borderId="33" xfId="49" applyFont="1" applyBorder="1" applyAlignment="1">
      <alignment vertical="center" shrinkToFit="1"/>
    </xf>
    <xf numFmtId="38" fontId="8" fillId="0" borderId="36" xfId="49" applyFont="1" applyBorder="1" applyAlignment="1">
      <alignment vertical="center" shrinkToFit="1"/>
    </xf>
    <xf numFmtId="0" fontId="15" fillId="0" borderId="28" xfId="61" applyFont="1" applyFill="1" applyBorder="1" applyAlignment="1">
      <alignment horizontal="centerContinuous" vertical="center" shrinkToFit="1"/>
      <protection/>
    </xf>
    <xf numFmtId="38" fontId="7" fillId="0" borderId="45" xfId="49" applyFont="1" applyFill="1" applyBorder="1" applyAlignment="1" quotePrefix="1">
      <alignment vertical="center" shrinkToFit="1"/>
    </xf>
    <xf numFmtId="38" fontId="7" fillId="0" borderId="46" xfId="49" applyFont="1" applyFill="1" applyBorder="1" applyAlignment="1" quotePrefix="1">
      <alignment vertical="center" shrinkToFit="1"/>
    </xf>
    <xf numFmtId="38" fontId="7" fillId="0" borderId="47" xfId="49" applyFont="1" applyFill="1" applyBorder="1" applyAlignment="1" quotePrefix="1">
      <alignment vertical="center" shrinkToFit="1"/>
    </xf>
    <xf numFmtId="177" fontId="7" fillId="0" borderId="28" xfId="61" applyNumberFormat="1" applyFont="1" applyBorder="1" applyAlignment="1">
      <alignment vertical="center"/>
      <protection/>
    </xf>
    <xf numFmtId="0" fontId="6" fillId="0" borderId="23" xfId="61" applyFont="1" applyFill="1" applyBorder="1" applyAlignment="1">
      <alignment horizontal="centerContinuous" vertical="center" shrinkToFit="1"/>
      <protection/>
    </xf>
    <xf numFmtId="0" fontId="7" fillId="0" borderId="23" xfId="61" applyFont="1" applyBorder="1" applyAlignment="1">
      <alignment vertical="center"/>
      <protection/>
    </xf>
    <xf numFmtId="0" fontId="6" fillId="0" borderId="0" xfId="61" applyFont="1" applyBorder="1" applyAlignment="1" quotePrefix="1">
      <alignment horizontal="left" vertical="center" shrinkToFit="1"/>
      <protection/>
    </xf>
    <xf numFmtId="38" fontId="6" fillId="0" borderId="0" xfId="49" applyFont="1" applyAlignment="1">
      <alignment vertical="center" shrinkToFit="1"/>
    </xf>
    <xf numFmtId="0" fontId="7" fillId="0" borderId="48" xfId="61" applyFont="1" applyBorder="1" applyAlignment="1">
      <alignment vertical="center"/>
      <protection/>
    </xf>
    <xf numFmtId="0" fontId="6" fillId="0" borderId="0" xfId="61" applyFont="1" applyAlignment="1">
      <alignment vertical="center" shrinkToFit="1"/>
      <protection/>
    </xf>
    <xf numFmtId="38" fontId="6" fillId="0" borderId="0" xfId="49" applyFont="1" applyAlignment="1">
      <alignment horizontal="distributed" vertical="center" shrinkToFit="1"/>
    </xf>
    <xf numFmtId="0" fontId="7" fillId="0" borderId="0" xfId="61" applyFont="1" applyBorder="1" applyAlignment="1">
      <alignment vertical="center"/>
      <protection/>
    </xf>
    <xf numFmtId="38" fontId="5" fillId="0" borderId="0" xfId="49" applyFont="1" applyAlignment="1">
      <alignment horizontal="distributed" vertical="center" shrinkToFit="1"/>
    </xf>
    <xf numFmtId="0" fontId="17" fillId="0" borderId="0" xfId="0" applyFont="1" applyFill="1" applyBorder="1" applyAlignment="1" quotePrefix="1">
      <alignment horizontal="centerContinuous"/>
    </xf>
    <xf numFmtId="0" fontId="18" fillId="0" borderId="0" xfId="0" applyFont="1" applyFill="1" applyBorder="1" applyAlignment="1" quotePrefix="1">
      <alignment horizontal="centerContinuous"/>
    </xf>
    <xf numFmtId="0" fontId="19" fillId="0" borderId="0" xfId="0" applyFont="1" applyFill="1" applyBorder="1" applyAlignment="1">
      <alignment horizontal="centerContinuous"/>
    </xf>
    <xf numFmtId="0" fontId="16" fillId="0" borderId="0" xfId="0" applyFont="1" applyFill="1" applyBorder="1" applyAlignment="1" quotePrefix="1">
      <alignment horizontal="centerContinuous"/>
    </xf>
    <xf numFmtId="0" fontId="19" fillId="0" borderId="0" xfId="0" applyFont="1" applyFill="1" applyBorder="1" applyAlignment="1">
      <alignment/>
    </xf>
    <xf numFmtId="0" fontId="20" fillId="0" borderId="0" xfId="0" applyFont="1" applyFill="1" applyBorder="1" applyAlignment="1">
      <alignment horizontal="centerContinuous"/>
    </xf>
    <xf numFmtId="0" fontId="21" fillId="0" borderId="0" xfId="0" applyFont="1" applyFill="1" applyBorder="1" applyAlignment="1" quotePrefix="1">
      <alignment horizontal="centerContinuous"/>
    </xf>
    <xf numFmtId="0" fontId="21" fillId="0" borderId="0" xfId="0" applyFont="1" applyFill="1" applyBorder="1" applyAlignment="1">
      <alignment horizontal="centerContinuous"/>
    </xf>
    <xf numFmtId="0" fontId="18" fillId="0" borderId="0" xfId="0" applyFont="1" applyFill="1" applyBorder="1" applyAlignment="1">
      <alignment/>
    </xf>
    <xf numFmtId="0" fontId="22" fillId="0" borderId="0" xfId="0" applyFont="1" applyBorder="1" applyAlignment="1">
      <alignment/>
    </xf>
    <xf numFmtId="0" fontId="23" fillId="0" borderId="0" xfId="0" applyFont="1" applyBorder="1" applyAlignment="1">
      <alignment/>
    </xf>
    <xf numFmtId="0" fontId="23" fillId="0" borderId="0" xfId="0" applyFont="1" applyAlignment="1">
      <alignment/>
    </xf>
    <xf numFmtId="0" fontId="23" fillId="1" borderId="49" xfId="0" applyFont="1" applyFill="1" applyBorder="1" applyAlignment="1">
      <alignment horizontal="center"/>
    </xf>
    <xf numFmtId="0" fontId="23" fillId="1" borderId="50" xfId="0" applyFont="1" applyFill="1" applyBorder="1" applyAlignment="1">
      <alignment horizontal="centerContinuous"/>
    </xf>
    <xf numFmtId="0" fontId="23" fillId="1" borderId="50" xfId="0" applyFont="1" applyFill="1" applyBorder="1" applyAlignment="1">
      <alignment/>
    </xf>
    <xf numFmtId="0" fontId="23" fillId="1" borderId="0" xfId="0" applyFont="1" applyFill="1" applyBorder="1" applyAlignment="1">
      <alignment horizontal="center"/>
    </xf>
    <xf numFmtId="0" fontId="23" fillId="1" borderId="0" xfId="0" applyFont="1" applyFill="1" applyAlignment="1">
      <alignment/>
    </xf>
    <xf numFmtId="0" fontId="23" fillId="1" borderId="51" xfId="0" applyFont="1" applyFill="1" applyBorder="1" applyAlignment="1">
      <alignment horizontal="centerContinuous"/>
    </xf>
    <xf numFmtId="0" fontId="23" fillId="1" borderId="52" xfId="0" applyFont="1" applyFill="1" applyBorder="1" applyAlignment="1">
      <alignment horizontal="center"/>
    </xf>
    <xf numFmtId="0" fontId="0" fillId="1" borderId="52" xfId="0" applyFill="1" applyBorder="1" applyAlignment="1">
      <alignment horizontal="center"/>
    </xf>
    <xf numFmtId="0" fontId="23" fillId="1" borderId="0" xfId="0" applyFont="1" applyFill="1" applyAlignment="1">
      <alignment horizontal="center"/>
    </xf>
    <xf numFmtId="0" fontId="0" fillId="1" borderId="0" xfId="0" applyFill="1" applyAlignment="1">
      <alignment horizontal="center"/>
    </xf>
    <xf numFmtId="0" fontId="0" fillId="0" borderId="0" xfId="0" applyAlignment="1">
      <alignment horizontal="center"/>
    </xf>
    <xf numFmtId="0" fontId="23" fillId="0" borderId="0" xfId="0" applyFont="1" applyAlignment="1">
      <alignment horizontal="center"/>
    </xf>
    <xf numFmtId="0" fontId="23" fillId="0" borderId="53" xfId="0" applyFont="1" applyBorder="1" applyAlignment="1">
      <alignment horizontal="left"/>
    </xf>
    <xf numFmtId="0" fontId="23" fillId="0" borderId="53" xfId="0" applyFont="1" applyBorder="1" applyAlignment="1">
      <alignment horizontal="center"/>
    </xf>
    <xf numFmtId="0" fontId="0" fillId="0" borderId="53" xfId="0" applyBorder="1" applyAlignment="1">
      <alignment horizontal="center"/>
    </xf>
    <xf numFmtId="0" fontId="23" fillId="0" borderId="53" xfId="0" applyFont="1" applyBorder="1" applyAlignment="1">
      <alignment horizontal="right"/>
    </xf>
    <xf numFmtId="0" fontId="24" fillId="0" borderId="53" xfId="0" applyFont="1" applyBorder="1" applyAlignment="1">
      <alignment horizontal="right"/>
    </xf>
    <xf numFmtId="0" fontId="25" fillId="0" borderId="0" xfId="0" applyFont="1" applyAlignment="1">
      <alignment/>
    </xf>
    <xf numFmtId="0" fontId="26" fillId="0" borderId="0" xfId="0" applyFont="1" applyAlignment="1">
      <alignment/>
    </xf>
    <xf numFmtId="0" fontId="23" fillId="0" borderId="54" xfId="0" applyFont="1" applyBorder="1" applyAlignment="1">
      <alignment horizontal="right"/>
    </xf>
    <xf numFmtId="0" fontId="24" fillId="0" borderId="0" xfId="0" applyFont="1" applyBorder="1" applyAlignment="1">
      <alignment horizontal="right"/>
    </xf>
    <xf numFmtId="0" fontId="0" fillId="0" borderId="54" xfId="0" applyBorder="1" applyAlignment="1">
      <alignment/>
    </xf>
    <xf numFmtId="0" fontId="23" fillId="0" borderId="0" xfId="0" applyFont="1" applyBorder="1" applyAlignment="1">
      <alignment horizontal="right"/>
    </xf>
    <xf numFmtId="0" fontId="0" fillId="0" borderId="0" xfId="0" applyBorder="1" applyAlignment="1">
      <alignment/>
    </xf>
    <xf numFmtId="0" fontId="25" fillId="0" borderId="0" xfId="0" applyFont="1" applyBorder="1" applyAlignment="1">
      <alignment/>
    </xf>
    <xf numFmtId="0" fontId="26" fillId="0" borderId="0" xfId="0" applyFont="1" applyBorder="1" applyAlignment="1">
      <alignment/>
    </xf>
    <xf numFmtId="0" fontId="23" fillId="0" borderId="55" xfId="0" applyFont="1" applyBorder="1" applyAlignment="1">
      <alignment/>
    </xf>
    <xf numFmtId="0" fontId="0" fillId="0" borderId="55" xfId="0" applyBorder="1" applyAlignment="1">
      <alignment/>
    </xf>
    <xf numFmtId="0" fontId="25" fillId="0" borderId="55" xfId="0" applyFont="1" applyBorder="1" applyAlignment="1">
      <alignment/>
    </xf>
    <xf numFmtId="0" fontId="26" fillId="0" borderId="55" xfId="0" applyFont="1" applyBorder="1" applyAlignment="1">
      <alignment/>
    </xf>
    <xf numFmtId="0" fontId="23" fillId="0" borderId="55" xfId="0" applyFont="1" applyBorder="1" applyAlignment="1">
      <alignment horizontal="right"/>
    </xf>
    <xf numFmtId="0" fontId="24" fillId="0" borderId="55" xfId="0" applyFont="1" applyBorder="1" applyAlignment="1">
      <alignment horizontal="right"/>
    </xf>
    <xf numFmtId="0" fontId="25" fillId="0" borderId="0" xfId="0" applyFont="1" applyFill="1" applyBorder="1" applyAlignment="1">
      <alignment/>
    </xf>
    <xf numFmtId="0" fontId="26" fillId="0" borderId="0" xfId="0" applyFont="1" applyFill="1" applyBorder="1" applyAlignment="1">
      <alignment/>
    </xf>
    <xf numFmtId="0" fontId="23" fillId="0" borderId="52" xfId="0" applyFont="1" applyBorder="1" applyAlignment="1">
      <alignment/>
    </xf>
    <xf numFmtId="0" fontId="0" fillId="0" borderId="52" xfId="0" applyBorder="1" applyAlignment="1">
      <alignment/>
    </xf>
    <xf numFmtId="0" fontId="25" fillId="0" borderId="52" xfId="0" applyFont="1" applyBorder="1" applyAlignment="1">
      <alignment/>
    </xf>
    <xf numFmtId="0" fontId="26" fillId="0" borderId="52" xfId="0" applyFont="1" applyBorder="1" applyAlignment="1">
      <alignment/>
    </xf>
    <xf numFmtId="0" fontId="24" fillId="0" borderId="52" xfId="0" applyFont="1" applyBorder="1" applyAlignment="1">
      <alignment horizontal="right"/>
    </xf>
    <xf numFmtId="0" fontId="26" fillId="0" borderId="53" xfId="0" applyFont="1" applyBorder="1" applyAlignment="1">
      <alignment horizontal="right"/>
    </xf>
    <xf numFmtId="0" fontId="0" fillId="0" borderId="0" xfId="0" applyBorder="1" applyAlignment="1">
      <alignment horizontal="center"/>
    </xf>
    <xf numFmtId="0" fontId="23" fillId="0" borderId="52" xfId="0" applyFont="1" applyBorder="1" applyAlignment="1">
      <alignment horizontal="right"/>
    </xf>
    <xf numFmtId="0" fontId="0" fillId="1" borderId="49" xfId="0" applyFill="1" applyBorder="1" applyAlignment="1">
      <alignment horizontal="center"/>
    </xf>
    <xf numFmtId="0" fontId="0" fillId="1" borderId="50" xfId="0" applyFill="1" applyBorder="1" applyAlignment="1">
      <alignment horizontal="centerContinuous"/>
    </xf>
    <xf numFmtId="38" fontId="0" fillId="0" borderId="0" xfId="49" applyFont="1" applyAlignment="1">
      <alignment horizontal="right"/>
    </xf>
    <xf numFmtId="38" fontId="0" fillId="0" borderId="0" xfId="49" applyAlignment="1">
      <alignment horizontal="right"/>
    </xf>
    <xf numFmtId="38" fontId="0" fillId="0" borderId="0" xfId="49" applyFont="1" applyAlignment="1">
      <alignment/>
    </xf>
    <xf numFmtId="38" fontId="0" fillId="0" borderId="0" xfId="49" applyAlignment="1">
      <alignment/>
    </xf>
    <xf numFmtId="38" fontId="0" fillId="0" borderId="55" xfId="49" applyFont="1" applyBorder="1" applyAlignment="1">
      <alignment horizontal="right"/>
    </xf>
    <xf numFmtId="38" fontId="0" fillId="0" borderId="55" xfId="49" applyFont="1" applyBorder="1" applyAlignment="1">
      <alignment/>
    </xf>
    <xf numFmtId="38" fontId="0" fillId="0" borderId="55" xfId="49" applyBorder="1" applyAlignment="1">
      <alignment/>
    </xf>
    <xf numFmtId="38" fontId="0" fillId="0" borderId="55" xfId="49" applyBorder="1" applyAlignment="1">
      <alignment horizontal="right"/>
    </xf>
    <xf numFmtId="38" fontId="0" fillId="0" borderId="52" xfId="49" applyFont="1" applyFill="1" applyBorder="1" applyAlignment="1">
      <alignment/>
    </xf>
    <xf numFmtId="38" fontId="0" fillId="0" borderId="52" xfId="49" applyFill="1" applyBorder="1" applyAlignment="1">
      <alignment/>
    </xf>
    <xf numFmtId="38" fontId="0" fillId="0" borderId="52" xfId="49" applyFont="1" applyBorder="1" applyAlignment="1">
      <alignment/>
    </xf>
    <xf numFmtId="38" fontId="0" fillId="0" borderId="52" xfId="49" applyBorder="1" applyAlignment="1">
      <alignment/>
    </xf>
    <xf numFmtId="0" fontId="0" fillId="0" borderId="56" xfId="0" applyBorder="1" applyAlignment="1">
      <alignment/>
    </xf>
    <xf numFmtId="38" fontId="0" fillId="0" borderId="56" xfId="49" applyFill="1" applyBorder="1" applyAlignment="1">
      <alignment/>
    </xf>
    <xf numFmtId="38" fontId="0" fillId="0" borderId="56" xfId="49" applyBorder="1" applyAlignment="1">
      <alignment/>
    </xf>
    <xf numFmtId="38" fontId="0" fillId="0" borderId="56" xfId="49" applyFill="1" applyBorder="1" applyAlignment="1">
      <alignment horizontal="center"/>
    </xf>
    <xf numFmtId="0" fontId="0" fillId="0" borderId="0" xfId="0" applyFill="1" applyBorder="1" applyAlignment="1">
      <alignment/>
    </xf>
    <xf numFmtId="0" fontId="0" fillId="0" borderId="0" xfId="0" applyFill="1" applyBorder="1" applyAlignment="1">
      <alignment horizontal="center"/>
    </xf>
    <xf numFmtId="0" fontId="0" fillId="33" borderId="0" xfId="0" applyFill="1" applyBorder="1" applyAlignment="1">
      <alignment/>
    </xf>
    <xf numFmtId="0" fontId="0" fillId="33" borderId="0" xfId="0" applyFill="1" applyBorder="1" applyAlignment="1">
      <alignment horizontal="center"/>
    </xf>
    <xf numFmtId="0" fontId="0" fillId="0" borderId="0" xfId="0" applyAlignment="1">
      <alignment/>
    </xf>
    <xf numFmtId="0" fontId="0" fillId="0" borderId="0" xfId="0" applyAlignment="1">
      <alignment wrapText="1"/>
    </xf>
    <xf numFmtId="0" fontId="0" fillId="0" borderId="51" xfId="0" applyFill="1" applyBorder="1" applyAlignment="1">
      <alignment/>
    </xf>
    <xf numFmtId="0" fontId="0" fillId="0" borderId="51" xfId="0" applyFont="1" applyFill="1" applyBorder="1" applyAlignment="1" quotePrefix="1">
      <alignment horizontal="left"/>
    </xf>
    <xf numFmtId="0" fontId="0" fillId="0" borderId="51" xfId="0" applyFont="1" applyFill="1" applyBorder="1" applyAlignment="1">
      <alignment horizontal="right"/>
    </xf>
    <xf numFmtId="38" fontId="0" fillId="0" borderId="51" xfId="49" applyFont="1" applyFill="1" applyBorder="1" applyAlignment="1">
      <alignment/>
    </xf>
    <xf numFmtId="0" fontId="0" fillId="0" borderId="51" xfId="0" applyFont="1" applyFill="1" applyBorder="1" applyAlignment="1">
      <alignment horizontal="left"/>
    </xf>
    <xf numFmtId="0" fontId="0" fillId="0" borderId="51" xfId="0" applyFont="1" applyFill="1" applyBorder="1" applyAlignment="1" quotePrefix="1">
      <alignment/>
    </xf>
    <xf numFmtId="0" fontId="0" fillId="0" borderId="0" xfId="0" applyFill="1" applyAlignment="1">
      <alignment/>
    </xf>
    <xf numFmtId="0" fontId="27" fillId="0" borderId="10" xfId="0" applyFont="1" applyFill="1" applyBorder="1" applyAlignment="1">
      <alignment/>
    </xf>
    <xf numFmtId="0" fontId="0" fillId="0" borderId="10" xfId="0" applyFont="1" applyFill="1" applyBorder="1" applyAlignment="1" quotePrefix="1">
      <alignment horizontal="left"/>
    </xf>
    <xf numFmtId="0" fontId="0" fillId="0" borderId="10" xfId="0" applyFont="1" applyFill="1" applyBorder="1" applyAlignment="1">
      <alignment horizontal="right"/>
    </xf>
    <xf numFmtId="38" fontId="0" fillId="0" borderId="10" xfId="49" applyFont="1" applyFill="1" applyBorder="1" applyAlignment="1">
      <alignment/>
    </xf>
    <xf numFmtId="0" fontId="0" fillId="0" borderId="10" xfId="0" applyFont="1" applyFill="1" applyBorder="1" applyAlignment="1">
      <alignment horizontal="left"/>
    </xf>
    <xf numFmtId="0" fontId="0" fillId="0" borderId="10" xfId="0" applyFont="1" applyFill="1" applyBorder="1" applyAlignment="1" quotePrefix="1">
      <alignment/>
    </xf>
    <xf numFmtId="0" fontId="28" fillId="0" borderId="10" xfId="0" applyFont="1" applyFill="1" applyBorder="1" applyAlignment="1">
      <alignment/>
    </xf>
    <xf numFmtId="0" fontId="0" fillId="0" borderId="10" xfId="0" applyFont="1" applyBorder="1" applyAlignment="1">
      <alignment/>
    </xf>
    <xf numFmtId="0" fontId="0" fillId="0" borderId="0" xfId="0" applyFill="1" applyBorder="1" applyAlignment="1">
      <alignment/>
    </xf>
    <xf numFmtId="0" fontId="0" fillId="0" borderId="0" xfId="0" applyFont="1" applyFill="1" applyBorder="1" applyAlignment="1">
      <alignment/>
    </xf>
    <xf numFmtId="0" fontId="0" fillId="0" borderId="0" xfId="0" applyFont="1" applyAlignment="1">
      <alignment/>
    </xf>
    <xf numFmtId="202" fontId="0" fillId="0" borderId="0" xfId="0" applyNumberFormat="1" applyAlignment="1">
      <alignment/>
    </xf>
    <xf numFmtId="204" fontId="0" fillId="0" borderId="0" xfId="0" applyNumberFormat="1" applyAlignment="1">
      <alignment/>
    </xf>
    <xf numFmtId="204" fontId="0" fillId="0" borderId="0" xfId="0" applyNumberFormat="1" applyBorder="1" applyAlignment="1">
      <alignment/>
    </xf>
    <xf numFmtId="0" fontId="0" fillId="0" borderId="0" xfId="0" applyNumberFormat="1" applyAlignment="1">
      <alignment/>
    </xf>
    <xf numFmtId="0" fontId="0" fillId="1" borderId="49" xfId="0" applyFill="1" applyBorder="1" applyAlignment="1">
      <alignment/>
    </xf>
    <xf numFmtId="202" fontId="0" fillId="1" borderId="49" xfId="0" applyNumberFormat="1" applyFill="1" applyBorder="1" applyAlignment="1">
      <alignment/>
    </xf>
    <xf numFmtId="0" fontId="0" fillId="1" borderId="53" xfId="0" applyFill="1" applyBorder="1" applyAlignment="1">
      <alignment horizontal="centerContinuous"/>
    </xf>
    <xf numFmtId="204" fontId="0" fillId="1" borderId="49" xfId="0" applyNumberFormat="1" applyFill="1" applyBorder="1" applyAlignment="1">
      <alignment/>
    </xf>
    <xf numFmtId="0" fontId="0" fillId="1" borderId="52" xfId="0" applyFill="1" applyBorder="1" applyAlignment="1">
      <alignment/>
    </xf>
    <xf numFmtId="202" fontId="0" fillId="1" borderId="52" xfId="0" applyNumberFormat="1" applyFill="1" applyBorder="1" applyAlignment="1">
      <alignment/>
    </xf>
    <xf numFmtId="0" fontId="0" fillId="1" borderId="52" xfId="0" applyFill="1" applyBorder="1" applyAlignment="1">
      <alignment horizontal="right"/>
    </xf>
    <xf numFmtId="0" fontId="0" fillId="1" borderId="52" xfId="0" applyFill="1" applyBorder="1" applyAlignment="1">
      <alignment horizontal="centerContinuous"/>
    </xf>
    <xf numFmtId="204" fontId="0" fillId="1" borderId="52" xfId="0" applyNumberFormat="1" applyFill="1" applyBorder="1" applyAlignment="1">
      <alignment/>
    </xf>
    <xf numFmtId="0" fontId="0" fillId="0" borderId="53" xfId="0" applyBorder="1" applyAlignment="1">
      <alignment/>
    </xf>
    <xf numFmtId="202" fontId="0" fillId="0" borderId="53" xfId="0" applyNumberFormat="1" applyBorder="1" applyAlignment="1">
      <alignment/>
    </xf>
    <xf numFmtId="0" fontId="29" fillId="0" borderId="53" xfId="0" applyFont="1" applyBorder="1" applyAlignment="1">
      <alignment/>
    </xf>
    <xf numFmtId="176" fontId="30" fillId="0" borderId="53" xfId="0" applyNumberFormat="1" applyFont="1" applyBorder="1" applyAlignment="1">
      <alignment/>
    </xf>
    <xf numFmtId="176" fontId="31" fillId="0" borderId="53" xfId="0" applyNumberFormat="1" applyFont="1" applyBorder="1" applyAlignment="1">
      <alignment/>
    </xf>
    <xf numFmtId="176" fontId="0" fillId="0" borderId="53" xfId="0" applyNumberFormat="1" applyBorder="1" applyAlignment="1">
      <alignment/>
    </xf>
    <xf numFmtId="206" fontId="0" fillId="0" borderId="53" xfId="0" applyNumberFormat="1" applyBorder="1" applyAlignment="1">
      <alignment/>
    </xf>
    <xf numFmtId="176" fontId="29" fillId="0" borderId="53" xfId="0" applyNumberFormat="1" applyFont="1" applyBorder="1" applyAlignment="1">
      <alignment/>
    </xf>
    <xf numFmtId="0" fontId="29" fillId="0" borderId="0" xfId="0" applyFont="1" applyAlignment="1">
      <alignment/>
    </xf>
    <xf numFmtId="176" fontId="30" fillId="0" borderId="0" xfId="0" applyNumberFormat="1" applyFont="1" applyBorder="1" applyAlignment="1">
      <alignment/>
    </xf>
    <xf numFmtId="176" fontId="31" fillId="0" borderId="0" xfId="0" applyNumberFormat="1" applyFont="1" applyAlignment="1">
      <alignment/>
    </xf>
    <xf numFmtId="176" fontId="0" fillId="0" borderId="0" xfId="0" applyNumberFormat="1" applyBorder="1" applyAlignment="1">
      <alignment/>
    </xf>
    <xf numFmtId="206" fontId="0" fillId="0" borderId="0" xfId="0" applyNumberFormat="1" applyAlignment="1">
      <alignment/>
    </xf>
    <xf numFmtId="176" fontId="0" fillId="0" borderId="0" xfId="0" applyNumberFormat="1" applyAlignment="1">
      <alignment/>
    </xf>
    <xf numFmtId="176" fontId="29" fillId="0" borderId="0" xfId="0" applyNumberFormat="1" applyFont="1" applyAlignment="1">
      <alignment/>
    </xf>
    <xf numFmtId="0" fontId="0" fillId="0" borderId="0" xfId="0" applyNumberFormat="1" applyBorder="1" applyAlignment="1">
      <alignment/>
    </xf>
    <xf numFmtId="0" fontId="0" fillId="0" borderId="57" xfId="0" applyBorder="1" applyAlignment="1">
      <alignment/>
    </xf>
    <xf numFmtId="0" fontId="29" fillId="0" borderId="57" xfId="0" applyFont="1" applyBorder="1" applyAlignment="1">
      <alignment/>
    </xf>
    <xf numFmtId="176" fontId="29" fillId="0" borderId="57" xfId="0" applyNumberFormat="1" applyFont="1" applyBorder="1" applyAlignment="1">
      <alignment/>
    </xf>
    <xf numFmtId="206" fontId="29" fillId="0" borderId="57" xfId="0" applyNumberFormat="1" applyFont="1" applyBorder="1" applyAlignment="1">
      <alignment/>
    </xf>
    <xf numFmtId="176" fontId="0" fillId="0" borderId="57" xfId="0" applyNumberFormat="1" applyBorder="1" applyAlignment="1">
      <alignment/>
    </xf>
    <xf numFmtId="206" fontId="0" fillId="0" borderId="57" xfId="0" applyNumberFormat="1" applyBorder="1" applyAlignment="1">
      <alignment/>
    </xf>
    <xf numFmtId="202" fontId="0" fillId="0" borderId="54" xfId="0" applyNumberFormat="1" applyBorder="1" applyAlignment="1">
      <alignment/>
    </xf>
    <xf numFmtId="0" fontId="29" fillId="0" borderId="54" xfId="0" applyFont="1" applyBorder="1" applyAlignment="1">
      <alignment/>
    </xf>
    <xf numFmtId="176" fontId="30" fillId="0" borderId="54" xfId="0" applyNumberFormat="1" applyFont="1" applyBorder="1" applyAlignment="1">
      <alignment/>
    </xf>
    <xf numFmtId="176" fontId="31" fillId="0" borderId="0" xfId="0" applyNumberFormat="1" applyFont="1" applyBorder="1" applyAlignment="1">
      <alignment/>
    </xf>
    <xf numFmtId="206" fontId="0" fillId="0" borderId="0" xfId="0" applyNumberFormat="1" applyBorder="1" applyAlignment="1">
      <alignment/>
    </xf>
    <xf numFmtId="176" fontId="29" fillId="0" borderId="0" xfId="0" applyNumberFormat="1" applyFont="1" applyBorder="1" applyAlignment="1">
      <alignment/>
    </xf>
    <xf numFmtId="202" fontId="0" fillId="0" borderId="0" xfId="0" applyNumberFormat="1" applyBorder="1" applyAlignment="1">
      <alignment/>
    </xf>
    <xf numFmtId="0" fontId="0" fillId="0" borderId="48" xfId="0" applyBorder="1" applyAlignment="1">
      <alignment/>
    </xf>
    <xf numFmtId="0" fontId="29" fillId="0" borderId="48" xfId="0" applyFont="1" applyBorder="1" applyAlignment="1">
      <alignment/>
    </xf>
    <xf numFmtId="176" fontId="29" fillId="0" borderId="48" xfId="0" applyNumberFormat="1" applyFont="1" applyBorder="1" applyAlignment="1">
      <alignment/>
    </xf>
    <xf numFmtId="202" fontId="0" fillId="0" borderId="52" xfId="0" applyNumberFormat="1" applyBorder="1" applyAlignment="1">
      <alignment/>
    </xf>
    <xf numFmtId="0" fontId="0" fillId="0" borderId="58" xfId="0" applyBorder="1" applyAlignment="1">
      <alignment/>
    </xf>
    <xf numFmtId="0" fontId="29" fillId="0" borderId="58" xfId="0" applyFont="1" applyBorder="1" applyAlignment="1">
      <alignment/>
    </xf>
    <xf numFmtId="176" fontId="0" fillId="0" borderId="58" xfId="0" applyNumberFormat="1" applyBorder="1" applyAlignment="1">
      <alignment/>
    </xf>
    <xf numFmtId="206" fontId="0" fillId="0" borderId="58" xfId="0" applyNumberFormat="1" applyBorder="1" applyAlignment="1">
      <alignment/>
    </xf>
    <xf numFmtId="176" fontId="29" fillId="0" borderId="58" xfId="0" applyNumberFormat="1" applyFont="1" applyBorder="1" applyAlignment="1">
      <alignment/>
    </xf>
    <xf numFmtId="0" fontId="32" fillId="0" borderId="0" xfId="0" applyFont="1" applyAlignment="1">
      <alignment/>
    </xf>
    <xf numFmtId="0" fontId="32" fillId="0" borderId="59" xfId="0" applyFont="1" applyBorder="1" applyAlignment="1">
      <alignment wrapText="1"/>
    </xf>
    <xf numFmtId="0" fontId="32" fillId="0" borderId="60" xfId="0" applyFont="1" applyBorder="1" applyAlignment="1">
      <alignment wrapText="1"/>
    </xf>
    <xf numFmtId="0" fontId="32" fillId="0" borderId="61" xfId="0" applyFont="1" applyBorder="1" applyAlignment="1">
      <alignment wrapText="1"/>
    </xf>
    <xf numFmtId="0" fontId="32" fillId="0" borderId="62" xfId="0" applyFont="1" applyBorder="1" applyAlignment="1">
      <alignment wrapText="1"/>
    </xf>
    <xf numFmtId="0" fontId="0" fillId="0" borderId="61" xfId="0" applyBorder="1" applyAlignment="1">
      <alignment wrapText="1"/>
    </xf>
    <xf numFmtId="0" fontId="0" fillId="0" borderId="63" xfId="0" applyBorder="1" applyAlignment="1">
      <alignment wrapText="1"/>
    </xf>
    <xf numFmtId="0" fontId="32" fillId="0" borderId="64" xfId="0" applyFont="1" applyBorder="1" applyAlignment="1">
      <alignment wrapText="1"/>
    </xf>
    <xf numFmtId="0" fontId="32" fillId="0" borderId="65" xfId="0" applyFont="1" applyBorder="1" applyAlignment="1">
      <alignment wrapText="1"/>
    </xf>
    <xf numFmtId="0" fontId="34" fillId="0" borderId="0" xfId="0" applyFont="1" applyAlignment="1">
      <alignment/>
    </xf>
    <xf numFmtId="0" fontId="32" fillId="0" borderId="61" xfId="0" applyFont="1" applyBorder="1" applyAlignment="1">
      <alignment horizontal="center" wrapText="1"/>
    </xf>
    <xf numFmtId="0" fontId="32" fillId="0" borderId="60" xfId="0" applyFont="1" applyBorder="1" applyAlignment="1">
      <alignment horizontal="center" wrapText="1"/>
    </xf>
    <xf numFmtId="0" fontId="32" fillId="0" borderId="62" xfId="0" applyFont="1" applyBorder="1" applyAlignment="1">
      <alignment horizontal="center" wrapText="1"/>
    </xf>
    <xf numFmtId="0" fontId="0" fillId="0" borderId="64" xfId="0" applyBorder="1" applyAlignment="1">
      <alignment horizontal="center" wrapText="1"/>
    </xf>
    <xf numFmtId="3" fontId="32" fillId="0" borderId="62" xfId="0" applyNumberFormat="1" applyFont="1" applyBorder="1" applyAlignment="1">
      <alignment horizontal="center" wrapText="1"/>
    </xf>
    <xf numFmtId="3" fontId="32" fillId="0" borderId="66" xfId="0" applyNumberFormat="1" applyFont="1" applyBorder="1" applyAlignment="1">
      <alignment horizontal="center" wrapText="1"/>
    </xf>
    <xf numFmtId="0" fontId="32" fillId="0" borderId="62" xfId="0" applyFont="1" applyBorder="1" applyAlignment="1">
      <alignment horizontal="right" wrapText="1"/>
    </xf>
    <xf numFmtId="0" fontId="32" fillId="0" borderId="64" xfId="0" applyFont="1" applyBorder="1" applyAlignment="1">
      <alignment horizontal="right" wrapText="1"/>
    </xf>
    <xf numFmtId="0" fontId="32" fillId="0" borderId="66" xfId="0" applyFont="1" applyBorder="1" applyAlignment="1">
      <alignment horizontal="center" wrapText="1"/>
    </xf>
    <xf numFmtId="207" fontId="32" fillId="0" borderId="62" xfId="0" applyNumberFormat="1" applyFont="1" applyBorder="1" applyAlignment="1">
      <alignment horizontal="center" wrapText="1"/>
    </xf>
    <xf numFmtId="0" fontId="34" fillId="0" borderId="62" xfId="0" applyFont="1" applyBorder="1" applyAlignment="1">
      <alignment wrapText="1"/>
    </xf>
    <xf numFmtId="0" fontId="34" fillId="0" borderId="66" xfId="0" applyFont="1" applyBorder="1" applyAlignment="1">
      <alignment wrapText="1"/>
    </xf>
    <xf numFmtId="0" fontId="35" fillId="0" borderId="0" xfId="0" applyFont="1" applyAlignment="1">
      <alignment horizontal="center" wrapText="1"/>
    </xf>
    <xf numFmtId="58" fontId="35" fillId="0" borderId="0" xfId="0" applyNumberFormat="1" applyFont="1" applyAlignment="1">
      <alignment wrapText="1"/>
    </xf>
    <xf numFmtId="0" fontId="35" fillId="0" borderId="0" xfId="0" applyFont="1" applyAlignment="1">
      <alignment wrapText="1"/>
    </xf>
    <xf numFmtId="0" fontId="35" fillId="0" borderId="0" xfId="0" applyFont="1" applyAlignment="1">
      <alignment horizontal="left" wrapText="1" indent="1"/>
    </xf>
    <xf numFmtId="0" fontId="37" fillId="0" borderId="0" xfId="0" applyFont="1" applyAlignment="1">
      <alignment horizontal="right" wrapText="1"/>
    </xf>
    <xf numFmtId="58" fontId="38" fillId="0" borderId="0" xfId="0" applyNumberFormat="1" applyFont="1" applyAlignment="1">
      <alignment horizontal="right" wrapText="1"/>
    </xf>
    <xf numFmtId="0" fontId="38" fillId="0" borderId="0" xfId="0" applyFont="1" applyAlignment="1">
      <alignment horizontal="justify" wrapText="1"/>
    </xf>
    <xf numFmtId="0" fontId="38" fillId="0" borderId="0" xfId="0" applyFont="1" applyAlignment="1">
      <alignment horizontal="center" wrapText="1"/>
    </xf>
    <xf numFmtId="0" fontId="38" fillId="0" borderId="0" xfId="0" applyFont="1" applyAlignment="1">
      <alignment horizontal="left" wrapText="1"/>
    </xf>
    <xf numFmtId="0" fontId="38" fillId="0" borderId="0" xfId="0" applyFont="1" applyAlignment="1">
      <alignment horizontal="left" wrapText="1" indent="1"/>
    </xf>
    <xf numFmtId="0" fontId="33" fillId="0" borderId="0" xfId="0" applyFont="1" applyAlignment="1">
      <alignment horizontal="center"/>
    </xf>
    <xf numFmtId="0" fontId="0" fillId="0" borderId="0" xfId="0" applyAlignment="1">
      <alignment horizontal="center"/>
    </xf>
    <xf numFmtId="6" fontId="6" fillId="0" borderId="11" xfId="58" applyFont="1" applyBorder="1" applyAlignment="1">
      <alignment horizontal="center" vertical="center" shrinkToFit="1"/>
    </xf>
    <xf numFmtId="6" fontId="6" fillId="0" borderId="18" xfId="58" applyFont="1" applyBorder="1" applyAlignment="1">
      <alignment horizontal="center" vertical="center" shrinkToFit="1"/>
    </xf>
    <xf numFmtId="178" fontId="7" fillId="0" borderId="44" xfId="61" applyNumberFormat="1" applyFont="1" applyBorder="1" applyAlignment="1" quotePrefix="1">
      <alignment horizontal="right" vertical="top" shrinkToFit="1"/>
      <protection/>
    </xf>
    <xf numFmtId="0" fontId="7" fillId="0" borderId="23" xfId="61" applyFont="1" applyBorder="1" applyAlignment="1">
      <alignment horizontal="right" vertical="top" shrinkToFit="1"/>
      <protection/>
    </xf>
    <xf numFmtId="177" fontId="7" fillId="0" borderId="67" xfId="61" applyNumberFormat="1" applyFont="1" applyBorder="1" applyAlignment="1">
      <alignment horizontal="right" vertical="center"/>
      <protection/>
    </xf>
    <xf numFmtId="177" fontId="7" fillId="0" borderId="48" xfId="61" applyNumberFormat="1" applyFont="1" applyBorder="1" applyAlignment="1">
      <alignment horizontal="right" vertical="center"/>
      <protection/>
    </xf>
    <xf numFmtId="0" fontId="7" fillId="0" borderId="36" xfId="61" applyFont="1" applyBorder="1" applyAlignment="1">
      <alignment horizontal="right" vertical="center"/>
      <protection/>
    </xf>
    <xf numFmtId="179" fontId="7" fillId="0" borderId="22" xfId="61" applyNumberFormat="1" applyFont="1" applyBorder="1" applyAlignment="1">
      <alignment horizontal="right" vertical="center"/>
      <protection/>
    </xf>
    <xf numFmtId="179" fontId="7" fillId="0" borderId="10" xfId="61" applyNumberFormat="1" applyFont="1" applyBorder="1" applyAlignment="1">
      <alignment horizontal="right" vertical="center"/>
      <protection/>
    </xf>
    <xf numFmtId="179" fontId="7" fillId="0" borderId="27" xfId="61" applyNumberFormat="1" applyFont="1" applyBorder="1" applyAlignment="1">
      <alignment horizontal="right" vertical="center"/>
      <protection/>
    </xf>
    <xf numFmtId="0" fontId="6" fillId="0" borderId="44" xfId="61" applyFont="1" applyFill="1" applyBorder="1" applyAlignment="1">
      <alignment horizontal="center" vertical="center" shrinkToFit="1"/>
      <protection/>
    </xf>
    <xf numFmtId="0" fontId="6" fillId="0" borderId="23" xfId="61" applyFont="1" applyFill="1" applyBorder="1" applyAlignment="1">
      <alignment horizontal="center" vertical="center" shrinkToFit="1"/>
      <protection/>
    </xf>
    <xf numFmtId="38" fontId="7" fillId="0" borderId="43" xfId="49" applyFont="1" applyFill="1" applyBorder="1" applyAlignment="1" quotePrefix="1">
      <alignment horizontal="right" vertical="center" shrinkToFit="1"/>
    </xf>
    <xf numFmtId="38" fontId="7" fillId="0" borderId="44" xfId="49" applyFont="1" applyFill="1" applyBorder="1" applyAlignment="1" quotePrefix="1">
      <alignment horizontal="right" vertical="center" shrinkToFit="1"/>
    </xf>
    <xf numFmtId="0" fontId="7" fillId="0" borderId="44" xfId="61" applyFont="1" applyBorder="1" applyAlignment="1">
      <alignment horizontal="right" vertical="center" shrinkToFit="1"/>
      <protection/>
    </xf>
    <xf numFmtId="0" fontId="7" fillId="0" borderId="23" xfId="61" applyFont="1" applyBorder="1" applyAlignment="1">
      <alignment horizontal="right" vertical="center" shrinkToFit="1"/>
      <protection/>
    </xf>
    <xf numFmtId="38" fontId="7" fillId="0" borderId="43" xfId="49" applyFont="1" applyFill="1" applyBorder="1" applyAlignment="1" quotePrefix="1">
      <alignment shrinkToFit="1"/>
    </xf>
    <xf numFmtId="0" fontId="7" fillId="0" borderId="44" xfId="61" applyFont="1" applyBorder="1" applyAlignment="1">
      <alignment horizontal="distributed" shrinkToFit="1"/>
      <protection/>
    </xf>
    <xf numFmtId="0" fontId="6" fillId="0" borderId="68" xfId="61" applyFont="1" applyFill="1" applyBorder="1" applyAlignment="1">
      <alignment horizontal="center" vertical="center" shrinkToFit="1"/>
      <protection/>
    </xf>
    <xf numFmtId="0" fontId="6" fillId="0" borderId="22" xfId="61" applyFont="1" applyFill="1" applyBorder="1" applyAlignment="1">
      <alignment horizontal="center" vertical="center" shrinkToFit="1"/>
      <protection/>
    </xf>
    <xf numFmtId="0" fontId="7" fillId="0" borderId="44" xfId="61" applyFont="1" applyBorder="1" applyAlignment="1">
      <alignment horizontal="distributed" vertical="center" shrinkToFit="1"/>
      <protection/>
    </xf>
    <xf numFmtId="0" fontId="7" fillId="0" borderId="23" xfId="61" applyFont="1" applyBorder="1" applyAlignment="1">
      <alignment horizontal="distributed" vertical="center" shrinkToFit="1"/>
      <protection/>
    </xf>
    <xf numFmtId="6" fontId="1" fillId="0" borderId="0" xfId="58" applyFont="1" applyAlignment="1">
      <alignment horizontal="center" shrinkToFit="1"/>
    </xf>
    <xf numFmtId="38" fontId="6" fillId="0" borderId="13" xfId="49" applyFont="1" applyBorder="1" applyAlignment="1">
      <alignment horizontal="center" vertical="center" shrinkToFit="1"/>
    </xf>
    <xf numFmtId="38" fontId="6" fillId="0" borderId="51" xfId="49" applyFont="1" applyBorder="1" applyAlignment="1">
      <alignment horizontal="center" vertical="center" shrinkToFit="1"/>
    </xf>
    <xf numFmtId="38" fontId="6" fillId="0" borderId="32" xfId="49" applyFont="1" applyBorder="1" applyAlignment="1">
      <alignment horizontal="center" vertical="center" shrinkToFit="1"/>
    </xf>
    <xf numFmtId="6" fontId="6" fillId="0" borderId="13" xfId="58" applyFont="1" applyBorder="1" applyAlignment="1">
      <alignment horizontal="center" vertical="center"/>
    </xf>
    <xf numFmtId="6" fontId="6" fillId="0" borderId="51" xfId="58" applyFont="1" applyBorder="1" applyAlignment="1">
      <alignment horizontal="center" vertical="center"/>
    </xf>
    <xf numFmtId="6" fontId="6" fillId="0" borderId="32" xfId="58" applyFont="1" applyBorder="1" applyAlignment="1">
      <alignment horizontal="center" vertical="center"/>
    </xf>
    <xf numFmtId="178" fontId="7" fillId="0" borderId="22" xfId="61" applyNumberFormat="1" applyFont="1" applyBorder="1" applyAlignment="1" quotePrefix="1">
      <alignment horizontal="right" vertical="center" shrinkToFit="1"/>
      <protection/>
    </xf>
    <xf numFmtId="178" fontId="7" fillId="0" borderId="10" xfId="61" applyNumberFormat="1" applyFont="1" applyBorder="1" applyAlignment="1" quotePrefix="1">
      <alignment horizontal="right" vertical="center" shrinkToFit="1"/>
      <protection/>
    </xf>
    <xf numFmtId="178" fontId="7" fillId="0" borderId="27" xfId="61" applyNumberFormat="1" applyFont="1" applyBorder="1" applyAlignment="1" quotePrefix="1">
      <alignment horizontal="right" vertical="center" shrinkToFit="1"/>
      <protection/>
    </xf>
    <xf numFmtId="38" fontId="7" fillId="0" borderId="67" xfId="61" applyNumberFormat="1" applyFont="1" applyBorder="1" applyAlignment="1">
      <alignment vertical="center" shrinkToFit="1"/>
      <protection/>
    </xf>
    <xf numFmtId="38" fontId="7" fillId="0" borderId="48" xfId="61" applyNumberFormat="1" applyFont="1" applyBorder="1" applyAlignment="1">
      <alignment vertical="center" shrinkToFit="1"/>
      <protection/>
    </xf>
    <xf numFmtId="38" fontId="7" fillId="0" borderId="36" xfId="61" applyNumberFormat="1" applyFont="1" applyBorder="1" applyAlignment="1">
      <alignment vertical="center" shrinkToFit="1"/>
      <protection/>
    </xf>
    <xf numFmtId="38" fontId="7" fillId="0" borderId="43" xfId="49" applyFont="1" applyFill="1" applyBorder="1" applyAlignment="1" quotePrefix="1">
      <alignment horizontal="center" vertical="center" shrinkToFit="1"/>
    </xf>
    <xf numFmtId="38" fontId="7" fillId="0" borderId="23" xfId="49" applyFont="1" applyFill="1" applyBorder="1" applyAlignment="1" quotePrefix="1">
      <alignment horizontal="center" vertical="center" shrinkToFit="1"/>
    </xf>
    <xf numFmtId="38" fontId="8" fillId="0" borderId="43" xfId="49" applyFont="1" applyBorder="1" applyAlignment="1">
      <alignment vertical="center" shrinkToFit="1"/>
    </xf>
    <xf numFmtId="0" fontId="7" fillId="0" borderId="23" xfId="61" applyFont="1" applyBorder="1" applyAlignment="1">
      <alignment vertical="center" shrinkToFit="1"/>
      <protection/>
    </xf>
    <xf numFmtId="177" fontId="7" fillId="0" borderId="22" xfId="61" applyNumberFormat="1" applyFont="1" applyBorder="1" applyAlignment="1">
      <alignment horizontal="right" vertical="center"/>
      <protection/>
    </xf>
    <xf numFmtId="177" fontId="7" fillId="0" borderId="10" xfId="61" applyNumberFormat="1" applyFont="1" applyBorder="1" applyAlignment="1">
      <alignment horizontal="right" vertical="center"/>
      <protection/>
    </xf>
    <xf numFmtId="0" fontId="7" fillId="0" borderId="27" xfId="61" applyFont="1" applyBorder="1" applyAlignment="1">
      <alignment horizontal="right" vertical="center"/>
      <protection/>
    </xf>
    <xf numFmtId="0" fontId="6" fillId="0" borderId="11" xfId="61" applyFont="1" applyBorder="1" applyAlignment="1">
      <alignment horizontal="center" vertical="center" shrinkToFit="1"/>
      <protection/>
    </xf>
    <xf numFmtId="0" fontId="6" fillId="0" borderId="18" xfId="61" applyFont="1" applyBorder="1" applyAlignment="1">
      <alignment horizontal="center" vertical="center" shrinkToFit="1"/>
      <protection/>
    </xf>
    <xf numFmtId="38" fontId="6" fillId="0" borderId="11" xfId="49" applyFont="1" applyBorder="1" applyAlignment="1">
      <alignment horizontal="center" vertical="center" shrinkToFit="1"/>
    </xf>
    <xf numFmtId="38" fontId="6" fillId="0" borderId="18" xfId="49" applyFont="1" applyBorder="1" applyAlignment="1">
      <alignment horizontal="center" vertical="center" shrinkToFit="1"/>
    </xf>
    <xf numFmtId="0" fontId="1" fillId="0" borderId="0" xfId="61" applyFont="1" applyAlignment="1">
      <alignment horizontal="center" vertical="center" shrinkToFit="1"/>
      <protection/>
    </xf>
    <xf numFmtId="38" fontId="15" fillId="0" borderId="43" xfId="49" applyFont="1" applyBorder="1" applyAlignment="1">
      <alignment vertical="center" shrinkToFit="1"/>
    </xf>
    <xf numFmtId="0" fontId="5" fillId="0" borderId="23" xfId="61" applyFont="1" applyBorder="1" applyAlignment="1">
      <alignment vertical="center" shrinkToFit="1"/>
      <protection/>
    </xf>
    <xf numFmtId="38" fontId="7" fillId="0" borderId="22" xfId="49" applyFont="1" applyBorder="1" applyAlignment="1">
      <alignment vertical="center" shrinkToFit="1"/>
    </xf>
    <xf numFmtId="38" fontId="7" fillId="0" borderId="10" xfId="49" applyFont="1" applyBorder="1" applyAlignment="1">
      <alignment vertical="center" shrinkToFit="1"/>
    </xf>
    <xf numFmtId="38" fontId="7" fillId="0" borderId="27" xfId="49" applyFont="1" applyBorder="1" applyAlignment="1">
      <alignment vertical="center" shrinkToFi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5資料⑥：四半期報（相談・検査）"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23"/>
  <sheetViews>
    <sheetView zoomScalePageLayoutView="0" workbookViewId="0" topLeftCell="A1">
      <selection activeCell="A1" sqref="A1"/>
    </sheetView>
  </sheetViews>
  <sheetFormatPr defaultColWidth="9.00390625" defaultRowHeight="13.5"/>
  <cols>
    <col min="1" max="1" width="104.625" style="0" customWidth="1"/>
  </cols>
  <sheetData>
    <row r="1" ht="14.25">
      <c r="A1" s="278"/>
    </row>
    <row r="2" ht="14.25">
      <c r="A2" s="279">
        <v>38835</v>
      </c>
    </row>
    <row r="3" ht="14.25">
      <c r="A3" s="278" t="s">
        <v>236</v>
      </c>
    </row>
    <row r="4" ht="14.25">
      <c r="A4" s="280"/>
    </row>
    <row r="5" ht="14.25">
      <c r="A5" s="280" t="s">
        <v>223</v>
      </c>
    </row>
    <row r="6" ht="28.5">
      <c r="A6" s="280" t="s">
        <v>224</v>
      </c>
    </row>
    <row r="7" ht="14.25">
      <c r="A7" s="281" t="s">
        <v>225</v>
      </c>
    </row>
    <row r="8" ht="28.5">
      <c r="A8" s="281" t="s">
        <v>226</v>
      </c>
    </row>
    <row r="9" ht="14.25">
      <c r="A9" s="280"/>
    </row>
    <row r="10" ht="28.5">
      <c r="A10" s="280" t="s">
        <v>227</v>
      </c>
    </row>
    <row r="11" ht="28.5">
      <c r="A11" s="280" t="s">
        <v>228</v>
      </c>
    </row>
    <row r="12" ht="28.5">
      <c r="A12" s="280" t="s">
        <v>229</v>
      </c>
    </row>
    <row r="13" ht="28.5">
      <c r="A13" s="280" t="s">
        <v>230</v>
      </c>
    </row>
    <row r="14" ht="28.5">
      <c r="A14" s="280" t="s">
        <v>231</v>
      </c>
    </row>
    <row r="15" ht="14.25">
      <c r="A15" s="280"/>
    </row>
    <row r="16" ht="42.75">
      <c r="A16" s="280" t="s">
        <v>232</v>
      </c>
    </row>
    <row r="17" ht="14.25">
      <c r="A17" s="280"/>
    </row>
    <row r="18" ht="28.5">
      <c r="A18" s="280" t="s">
        <v>233</v>
      </c>
    </row>
    <row r="19" ht="14.25">
      <c r="A19" s="280" t="s">
        <v>234</v>
      </c>
    </row>
    <row r="20" ht="14.25">
      <c r="A20" s="280"/>
    </row>
    <row r="21" ht="85.5">
      <c r="A21" s="280" t="s">
        <v>235</v>
      </c>
    </row>
    <row r="22" ht="14.25">
      <c r="A22" s="280"/>
    </row>
    <row r="23" ht="14.25">
      <c r="A23" s="280"/>
    </row>
  </sheetData>
  <sheetProtection/>
  <printOptions/>
  <pageMargins left="0.75" right="0.75" top="1" bottom="1" header="0.512" footer="0.512"/>
  <pageSetup orientation="portrait" paperSize="9"/>
</worksheet>
</file>

<file path=xl/worksheets/sheet2.xml><?xml version="1.0" encoding="utf-8"?>
<worksheet xmlns="http://schemas.openxmlformats.org/spreadsheetml/2006/main" xmlns:r="http://schemas.openxmlformats.org/officeDocument/2006/relationships">
  <dimension ref="A1:A48"/>
  <sheetViews>
    <sheetView zoomScalePageLayoutView="0" workbookViewId="0" topLeftCell="A1">
      <selection activeCell="A1" sqref="A1"/>
    </sheetView>
  </sheetViews>
  <sheetFormatPr defaultColWidth="9.00390625" defaultRowHeight="13.5"/>
  <cols>
    <col min="1" max="1" width="102.75390625" style="186" customWidth="1"/>
  </cols>
  <sheetData>
    <row r="1" ht="14.25">
      <c r="A1" s="282"/>
    </row>
    <row r="2" ht="13.5">
      <c r="A2" s="283">
        <v>38835</v>
      </c>
    </row>
    <row r="3" ht="13.5">
      <c r="A3" s="284"/>
    </row>
    <row r="4" ht="13.5">
      <c r="A4" s="285" t="s">
        <v>266</v>
      </c>
    </row>
    <row r="5" ht="13.5">
      <c r="A5" s="284"/>
    </row>
    <row r="6" ht="25.5">
      <c r="A6" s="284" t="s">
        <v>237</v>
      </c>
    </row>
    <row r="7" ht="13.5">
      <c r="A7" s="284"/>
    </row>
    <row r="8" ht="25.5">
      <c r="A8" s="284" t="s">
        <v>238</v>
      </c>
    </row>
    <row r="9" ht="13.5">
      <c r="A9" s="284" t="s">
        <v>239</v>
      </c>
    </row>
    <row r="10" ht="38.25">
      <c r="A10" s="284" t="s">
        <v>240</v>
      </c>
    </row>
    <row r="11" ht="13.5">
      <c r="A11" s="284"/>
    </row>
    <row r="12" ht="13.5">
      <c r="A12" s="284" t="s">
        <v>241</v>
      </c>
    </row>
    <row r="13" ht="13.5">
      <c r="A13" s="284"/>
    </row>
    <row r="14" ht="25.5">
      <c r="A14" s="284" t="s">
        <v>242</v>
      </c>
    </row>
    <row r="15" ht="13.5">
      <c r="A15" s="284"/>
    </row>
    <row r="16" ht="13.5">
      <c r="A16" s="284" t="s">
        <v>243</v>
      </c>
    </row>
    <row r="17" ht="13.5">
      <c r="A17" s="284"/>
    </row>
    <row r="18" ht="25.5">
      <c r="A18" s="284" t="s">
        <v>244</v>
      </c>
    </row>
    <row r="19" ht="13.5">
      <c r="A19" s="284"/>
    </row>
    <row r="20" ht="13.5">
      <c r="A20" s="284" t="s">
        <v>245</v>
      </c>
    </row>
    <row r="21" ht="25.5">
      <c r="A21" s="284" t="s">
        <v>246</v>
      </c>
    </row>
    <row r="22" ht="13.5">
      <c r="A22" s="284" t="s">
        <v>247</v>
      </c>
    </row>
    <row r="23" ht="13.5">
      <c r="A23" s="284" t="s">
        <v>248</v>
      </c>
    </row>
    <row r="24" ht="13.5">
      <c r="A24" s="284" t="s">
        <v>249</v>
      </c>
    </row>
    <row r="25" ht="13.5">
      <c r="A25" s="284"/>
    </row>
    <row r="26" ht="25.5">
      <c r="A26" s="286" t="s">
        <v>250</v>
      </c>
    </row>
    <row r="27" ht="13.5">
      <c r="A27" s="287" t="s">
        <v>251</v>
      </c>
    </row>
    <row r="28" ht="25.5">
      <c r="A28" s="284" t="s">
        <v>252</v>
      </c>
    </row>
    <row r="29" ht="13.5">
      <c r="A29" s="284"/>
    </row>
    <row r="30" ht="25.5">
      <c r="A30" s="284" t="s">
        <v>253</v>
      </c>
    </row>
    <row r="31" ht="25.5">
      <c r="A31" s="284" t="s">
        <v>254</v>
      </c>
    </row>
    <row r="32" ht="13.5">
      <c r="A32" s="284"/>
    </row>
    <row r="33" ht="25.5">
      <c r="A33" s="284" t="s">
        <v>255</v>
      </c>
    </row>
    <row r="34" ht="25.5">
      <c r="A34" s="284" t="s">
        <v>256</v>
      </c>
    </row>
    <row r="35" ht="13.5">
      <c r="A35" s="284"/>
    </row>
    <row r="36" ht="13.5">
      <c r="A36" s="284" t="s">
        <v>257</v>
      </c>
    </row>
    <row r="37" ht="25.5">
      <c r="A37" s="284" t="s">
        <v>258</v>
      </c>
    </row>
    <row r="38" ht="13.5">
      <c r="A38" s="284"/>
    </row>
    <row r="39" ht="13.5">
      <c r="A39" s="284" t="s">
        <v>259</v>
      </c>
    </row>
    <row r="40" ht="13.5">
      <c r="A40" s="284" t="s">
        <v>260</v>
      </c>
    </row>
    <row r="41" ht="13.5">
      <c r="A41" s="284" t="s">
        <v>261</v>
      </c>
    </row>
    <row r="42" ht="13.5">
      <c r="A42" s="284"/>
    </row>
    <row r="43" ht="13.5">
      <c r="A43" s="286" t="s">
        <v>262</v>
      </c>
    </row>
    <row r="44" ht="13.5">
      <c r="A44" s="286" t="s">
        <v>263</v>
      </c>
    </row>
    <row r="45" ht="13.5">
      <c r="A45" s="286" t="s">
        <v>264</v>
      </c>
    </row>
    <row r="46" ht="13.5">
      <c r="A46" s="284"/>
    </row>
    <row r="47" ht="13.5">
      <c r="A47" s="286" t="s">
        <v>265</v>
      </c>
    </row>
    <row r="48" ht="13.5">
      <c r="A48" s="284"/>
    </row>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D45"/>
  <sheetViews>
    <sheetView tabSelected="1" zoomScalePageLayoutView="0" workbookViewId="0" topLeftCell="A1">
      <selection activeCell="A1" sqref="A1:D1"/>
    </sheetView>
  </sheetViews>
  <sheetFormatPr defaultColWidth="24.25390625" defaultRowHeight="13.5"/>
  <cols>
    <col min="1" max="1" width="24.25390625" style="0" customWidth="1"/>
    <col min="2" max="2" width="18.75390625" style="131" customWidth="1"/>
    <col min="3" max="3" width="18.00390625" style="0" customWidth="1"/>
    <col min="4" max="4" width="11.00390625" style="131" customWidth="1"/>
  </cols>
  <sheetData>
    <row r="1" spans="1:4" ht="15">
      <c r="A1" s="288" t="s">
        <v>212</v>
      </c>
      <c r="B1" s="289"/>
      <c r="C1" s="289"/>
      <c r="D1" s="289"/>
    </row>
    <row r="2" spans="1:3" ht="14.25">
      <c r="A2" s="256"/>
      <c r="C2" s="185"/>
    </row>
    <row r="3" spans="1:3" ht="14.25">
      <c r="A3" s="256"/>
      <c r="C3" s="185"/>
    </row>
    <row r="4" spans="1:4" ht="14.25">
      <c r="A4" s="257"/>
      <c r="B4" s="267"/>
      <c r="C4" s="258" t="s">
        <v>163</v>
      </c>
      <c r="D4" s="267"/>
    </row>
    <row r="5" spans="1:4" ht="14.25">
      <c r="A5" s="259"/>
      <c r="B5" s="268"/>
      <c r="C5" s="260" t="s">
        <v>164</v>
      </c>
      <c r="D5" s="268"/>
    </row>
    <row r="6" spans="1:4" ht="14.25">
      <c r="A6" s="266" t="s">
        <v>160</v>
      </c>
      <c r="B6" s="268" t="s">
        <v>161</v>
      </c>
      <c r="C6" s="260" t="s">
        <v>165</v>
      </c>
      <c r="D6" s="268" t="s">
        <v>168</v>
      </c>
    </row>
    <row r="7" spans="1:4" ht="14.25">
      <c r="A7" s="261"/>
      <c r="B7" s="268" t="s">
        <v>162</v>
      </c>
      <c r="C7" s="260" t="s">
        <v>166</v>
      </c>
      <c r="D7" s="268" t="s">
        <v>169</v>
      </c>
    </row>
    <row r="8" spans="1:4" ht="14.25">
      <c r="A8" s="262"/>
      <c r="B8" s="269"/>
      <c r="C8" s="263" t="s">
        <v>167</v>
      </c>
      <c r="D8" s="269"/>
    </row>
    <row r="9" spans="1:4" ht="14.25">
      <c r="A9" s="259"/>
      <c r="B9" s="272" t="s">
        <v>183</v>
      </c>
      <c r="C9" s="260" t="s">
        <v>184</v>
      </c>
      <c r="D9" s="268" t="s">
        <v>194</v>
      </c>
    </row>
    <row r="10" spans="1:4" ht="14.25">
      <c r="A10" s="259" t="s">
        <v>170</v>
      </c>
      <c r="B10" s="270">
        <v>8217340</v>
      </c>
      <c r="C10" s="260" t="s">
        <v>185</v>
      </c>
      <c r="D10" s="268">
        <v>0.134</v>
      </c>
    </row>
    <row r="11" spans="1:4" ht="14.25">
      <c r="A11" s="259" t="s">
        <v>171</v>
      </c>
      <c r="B11" s="270">
        <v>7974147</v>
      </c>
      <c r="C11" s="260" t="s">
        <v>217</v>
      </c>
      <c r="D11" s="268">
        <v>0.113</v>
      </c>
    </row>
    <row r="12" spans="1:4" ht="14.25">
      <c r="A12" s="259" t="s">
        <v>172</v>
      </c>
      <c r="B12" s="270">
        <v>7876682</v>
      </c>
      <c r="C12" s="260" t="s">
        <v>186</v>
      </c>
      <c r="D12" s="268">
        <v>0.165</v>
      </c>
    </row>
    <row r="13" spans="1:4" ht="14.25">
      <c r="A13" s="259" t="s">
        <v>173</v>
      </c>
      <c r="B13" s="270">
        <v>7743475</v>
      </c>
      <c r="C13" s="260" t="s">
        <v>187</v>
      </c>
      <c r="D13" s="268">
        <v>0.336</v>
      </c>
    </row>
    <row r="14" spans="1:4" ht="14.25">
      <c r="A14" s="259" t="s">
        <v>174</v>
      </c>
      <c r="B14" s="270">
        <v>8071937</v>
      </c>
      <c r="C14" s="260" t="s">
        <v>188</v>
      </c>
      <c r="D14" s="268">
        <v>0.359</v>
      </c>
    </row>
    <row r="15" spans="1:4" ht="14.25">
      <c r="A15" s="259" t="s">
        <v>175</v>
      </c>
      <c r="B15" s="270">
        <v>7710693</v>
      </c>
      <c r="C15" s="260" t="s">
        <v>189</v>
      </c>
      <c r="D15" s="268">
        <v>0.441</v>
      </c>
    </row>
    <row r="16" spans="1:4" ht="14.25">
      <c r="A16" s="259" t="s">
        <v>176</v>
      </c>
      <c r="B16" s="270">
        <v>7205514</v>
      </c>
      <c r="C16" s="260" t="s">
        <v>190</v>
      </c>
      <c r="D16" s="268">
        <v>0.486</v>
      </c>
    </row>
    <row r="17" spans="1:4" ht="14.25">
      <c r="A17" s="259" t="s">
        <v>177</v>
      </c>
      <c r="B17" s="270">
        <v>6610484</v>
      </c>
      <c r="C17" s="260" t="s">
        <v>191</v>
      </c>
      <c r="D17" s="268">
        <v>0.545</v>
      </c>
    </row>
    <row r="18" spans="1:4" ht="14.25">
      <c r="A18" s="259" t="s">
        <v>178</v>
      </c>
      <c r="B18" s="270">
        <v>6298706</v>
      </c>
      <c r="C18" s="260" t="s">
        <v>192</v>
      </c>
      <c r="D18" s="275">
        <v>0.73</v>
      </c>
    </row>
    <row r="19" spans="1:4" ht="14.25">
      <c r="A19" s="259" t="s">
        <v>179</v>
      </c>
      <c r="B19" s="270">
        <v>6039394</v>
      </c>
      <c r="C19" s="260" t="s">
        <v>193</v>
      </c>
      <c r="D19" s="268">
        <v>0.762</v>
      </c>
    </row>
    <row r="20" spans="1:4" ht="14.25">
      <c r="A20" s="259" t="s">
        <v>180</v>
      </c>
      <c r="B20" s="270">
        <v>5998760</v>
      </c>
      <c r="C20" s="276" t="s">
        <v>213</v>
      </c>
      <c r="D20" s="275">
        <v>0.9</v>
      </c>
    </row>
    <row r="21" spans="1:4" ht="14.25">
      <c r="A21" s="259" t="s">
        <v>181</v>
      </c>
      <c r="B21" s="270">
        <v>6137378</v>
      </c>
      <c r="C21" s="276" t="s">
        <v>214</v>
      </c>
      <c r="D21" s="268">
        <v>0.912</v>
      </c>
    </row>
    <row r="22" spans="1:4" ht="14.25">
      <c r="A22" s="264" t="s">
        <v>182</v>
      </c>
      <c r="B22" s="271">
        <v>6139205</v>
      </c>
      <c r="C22" s="277" t="s">
        <v>215</v>
      </c>
      <c r="D22" s="274">
        <v>1.042</v>
      </c>
    </row>
    <row r="23" spans="1:4" ht="14.25">
      <c r="A23" s="259" t="s">
        <v>195</v>
      </c>
      <c r="B23" s="270">
        <v>5877971</v>
      </c>
      <c r="C23" s="276" t="s">
        <v>216</v>
      </c>
      <c r="D23" s="275">
        <v>1.14</v>
      </c>
    </row>
    <row r="24" spans="1:4" ht="14.25">
      <c r="A24" s="259"/>
      <c r="B24" s="268"/>
      <c r="C24" s="272" t="s">
        <v>201</v>
      </c>
      <c r="D24" s="268"/>
    </row>
    <row r="25" spans="1:4" ht="14.25">
      <c r="A25" s="259" t="s">
        <v>196</v>
      </c>
      <c r="B25" s="270">
        <v>5774269</v>
      </c>
      <c r="C25" s="276" t="s">
        <v>218</v>
      </c>
      <c r="D25" s="268">
        <v>1.368</v>
      </c>
    </row>
    <row r="26" spans="1:4" ht="14.25">
      <c r="A26" s="259"/>
      <c r="B26" s="268"/>
      <c r="C26" s="272" t="s">
        <v>202</v>
      </c>
      <c r="D26" s="268"/>
    </row>
    <row r="27" spans="1:4" ht="14.25">
      <c r="A27" s="259" t="s">
        <v>197</v>
      </c>
      <c r="B27" s="270">
        <v>5784101</v>
      </c>
      <c r="C27" s="276" t="s">
        <v>219</v>
      </c>
      <c r="D27" s="268">
        <v>1.418</v>
      </c>
    </row>
    <row r="28" spans="1:4" ht="14.25">
      <c r="A28" s="259"/>
      <c r="B28" s="268"/>
      <c r="C28" s="272" t="s">
        <v>203</v>
      </c>
      <c r="D28" s="268"/>
    </row>
    <row r="29" spans="1:4" ht="14.25">
      <c r="A29" s="259" t="s">
        <v>198</v>
      </c>
      <c r="B29" s="270">
        <v>5621096</v>
      </c>
      <c r="C29" s="276" t="s">
        <v>220</v>
      </c>
      <c r="D29" s="268">
        <v>1.548</v>
      </c>
    </row>
    <row r="30" spans="1:4" ht="14.25">
      <c r="A30" s="259"/>
      <c r="B30" s="268"/>
      <c r="C30" s="272" t="s">
        <v>203</v>
      </c>
      <c r="D30" s="268"/>
    </row>
    <row r="31" spans="1:4" ht="14.25">
      <c r="A31" s="259" t="s">
        <v>199</v>
      </c>
      <c r="B31" s="270">
        <v>5473140</v>
      </c>
      <c r="C31" s="276" t="s">
        <v>221</v>
      </c>
      <c r="D31" s="268">
        <v>1.681</v>
      </c>
    </row>
    <row r="32" spans="1:4" ht="14.25">
      <c r="A32" s="259"/>
      <c r="B32" s="268"/>
      <c r="C32" s="272" t="s">
        <v>203</v>
      </c>
      <c r="D32" s="268"/>
    </row>
    <row r="33" spans="1:4" ht="14.25">
      <c r="A33" s="259" t="s">
        <v>200</v>
      </c>
      <c r="B33" s="270">
        <v>5320602</v>
      </c>
      <c r="C33" s="276" t="s">
        <v>222</v>
      </c>
      <c r="D33" s="268">
        <v>1.466</v>
      </c>
    </row>
    <row r="34" spans="1:4" ht="14.25">
      <c r="A34" s="262"/>
      <c r="B34" s="269"/>
      <c r="C34" s="273" t="s">
        <v>203</v>
      </c>
      <c r="D34" s="269"/>
    </row>
    <row r="35" spans="1:3" ht="14.25">
      <c r="A35" s="256"/>
      <c r="C35" s="185"/>
    </row>
    <row r="36" spans="1:3" ht="14.25">
      <c r="A36" s="265" t="s">
        <v>204</v>
      </c>
      <c r="B36" s="185"/>
      <c r="C36" s="185"/>
    </row>
    <row r="37" spans="1:3" ht="14.25">
      <c r="A37" s="265" t="s">
        <v>207</v>
      </c>
      <c r="C37" s="185"/>
    </row>
    <row r="38" spans="1:3" ht="14.25">
      <c r="A38" s="265" t="s">
        <v>205</v>
      </c>
      <c r="B38" s="185"/>
      <c r="C38" s="185"/>
    </row>
    <row r="39" spans="1:3" ht="14.25">
      <c r="A39" s="265" t="s">
        <v>208</v>
      </c>
      <c r="C39" s="185"/>
    </row>
    <row r="40" spans="1:3" ht="14.25">
      <c r="A40" s="265" t="s">
        <v>209</v>
      </c>
      <c r="C40" s="185"/>
    </row>
    <row r="41" spans="1:3" ht="13.5">
      <c r="A41" s="265" t="s">
        <v>206</v>
      </c>
      <c r="B41" s="185"/>
      <c r="C41" s="185"/>
    </row>
    <row r="42" spans="1:3" ht="14.25">
      <c r="A42" s="265" t="s">
        <v>211</v>
      </c>
      <c r="C42" s="185"/>
    </row>
    <row r="43" spans="1:3" ht="14.25">
      <c r="A43" s="265" t="s">
        <v>210</v>
      </c>
      <c r="C43" s="185"/>
    </row>
    <row r="44" spans="1:3" ht="14.25">
      <c r="A44" s="256"/>
      <c r="C44" s="185"/>
    </row>
    <row r="45" spans="1:3" ht="14.25">
      <c r="A45" s="256"/>
      <c r="C45" s="185"/>
    </row>
  </sheetData>
  <sheetProtection/>
  <mergeCells count="1">
    <mergeCell ref="A1:D1"/>
  </mergeCells>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1:R57"/>
  <sheetViews>
    <sheetView view="pageBreakPreview" zoomScale="75" zoomScaleNormal="110" zoomScaleSheetLayoutView="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Q1"/>
    </sheetView>
  </sheetViews>
  <sheetFormatPr defaultColWidth="8.75390625" defaultRowHeight="27" customHeight="1"/>
  <cols>
    <col min="1" max="1" width="7.50390625" style="64" bestFit="1" customWidth="1"/>
    <col min="2" max="7" width="8.625" style="53" customWidth="1"/>
    <col min="8" max="11" width="5.625" style="65" hidden="1" customWidth="1"/>
    <col min="12" max="12" width="8.625" style="65" customWidth="1"/>
    <col min="13" max="13" width="8.00390625" style="65" customWidth="1"/>
    <col min="14" max="18" width="8.625" style="66" customWidth="1"/>
    <col min="19" max="16384" width="8.75390625" style="66" customWidth="1"/>
  </cols>
  <sheetData>
    <row r="1" spans="1:17" s="1" customFormat="1" ht="22.5" customHeight="1">
      <c r="A1" s="312" t="s">
        <v>56</v>
      </c>
      <c r="B1" s="312"/>
      <c r="C1" s="312"/>
      <c r="D1" s="312"/>
      <c r="E1" s="312"/>
      <c r="F1" s="312"/>
      <c r="G1" s="312"/>
      <c r="H1" s="312"/>
      <c r="I1" s="312"/>
      <c r="J1" s="312"/>
      <c r="K1" s="312"/>
      <c r="L1" s="312"/>
      <c r="M1" s="312"/>
      <c r="N1" s="312"/>
      <c r="O1" s="312"/>
      <c r="P1" s="312"/>
      <c r="Q1" s="312"/>
    </row>
    <row r="2" spans="1:18" s="5" customFormat="1" ht="13.5" customHeight="1">
      <c r="A2" s="2"/>
      <c r="B2" s="3"/>
      <c r="C2" s="3"/>
      <c r="D2" s="3"/>
      <c r="E2" s="3"/>
      <c r="F2" s="3"/>
      <c r="G2" s="3"/>
      <c r="H2" s="3"/>
      <c r="I2" s="3"/>
      <c r="J2" s="3"/>
      <c r="K2" s="3"/>
      <c r="L2" s="3"/>
      <c r="M2" s="4"/>
      <c r="N2" s="4" t="s">
        <v>85</v>
      </c>
      <c r="O2" s="4"/>
      <c r="P2" s="4"/>
      <c r="Q2" s="4"/>
      <c r="R2" s="4" t="s">
        <v>57</v>
      </c>
    </row>
    <row r="3" spans="1:18" s="9" customFormat="1" ht="18.75" customHeight="1">
      <c r="A3" s="6"/>
      <c r="B3" s="7" t="s">
        <v>58</v>
      </c>
      <c r="C3" s="7" t="s">
        <v>59</v>
      </c>
      <c r="D3" s="7" t="s">
        <v>60</v>
      </c>
      <c r="E3" s="7" t="s">
        <v>61</v>
      </c>
      <c r="F3" s="7" t="s">
        <v>62</v>
      </c>
      <c r="G3" s="313" t="s">
        <v>63</v>
      </c>
      <c r="H3" s="314"/>
      <c r="I3" s="314"/>
      <c r="J3" s="314"/>
      <c r="K3" s="315"/>
      <c r="L3" s="8" t="s">
        <v>64</v>
      </c>
      <c r="M3" s="316" t="s">
        <v>65</v>
      </c>
      <c r="N3" s="317"/>
      <c r="O3" s="317"/>
      <c r="P3" s="317"/>
      <c r="Q3" s="318"/>
      <c r="R3" s="7" t="s">
        <v>66</v>
      </c>
    </row>
    <row r="4" spans="1:18" s="9" customFormat="1" ht="18.75" customHeight="1">
      <c r="A4" s="10" t="s">
        <v>0</v>
      </c>
      <c r="B4" s="290" t="s">
        <v>67</v>
      </c>
      <c r="C4" s="290" t="s">
        <v>67</v>
      </c>
      <c r="D4" s="290" t="s">
        <v>67</v>
      </c>
      <c r="E4" s="290" t="s">
        <v>67</v>
      </c>
      <c r="F4" s="290" t="s">
        <v>67</v>
      </c>
      <c r="G4" s="290" t="s">
        <v>67</v>
      </c>
      <c r="H4" s="11" t="s">
        <v>1</v>
      </c>
      <c r="I4" s="12" t="s">
        <v>2</v>
      </c>
      <c r="J4" s="12" t="s">
        <v>68</v>
      </c>
      <c r="K4" s="13" t="s">
        <v>3</v>
      </c>
      <c r="L4" s="290" t="s">
        <v>67</v>
      </c>
      <c r="M4" s="290" t="s">
        <v>67</v>
      </c>
      <c r="N4" s="14" t="s">
        <v>1</v>
      </c>
      <c r="O4" s="14" t="s">
        <v>86</v>
      </c>
      <c r="P4" s="14" t="s">
        <v>87</v>
      </c>
      <c r="Q4" s="13" t="s">
        <v>88</v>
      </c>
      <c r="R4" s="14" t="s">
        <v>1</v>
      </c>
    </row>
    <row r="5" spans="1:18" s="9" customFormat="1" ht="18.75" customHeight="1" thickBot="1">
      <c r="A5" s="15"/>
      <c r="B5" s="291"/>
      <c r="C5" s="291"/>
      <c r="D5" s="291"/>
      <c r="E5" s="291"/>
      <c r="F5" s="291"/>
      <c r="G5" s="291"/>
      <c r="H5" s="16" t="s">
        <v>4</v>
      </c>
      <c r="I5" s="17" t="s">
        <v>5</v>
      </c>
      <c r="J5" s="17" t="s">
        <v>69</v>
      </c>
      <c r="K5" s="18" t="s">
        <v>6</v>
      </c>
      <c r="L5" s="291"/>
      <c r="M5" s="291"/>
      <c r="N5" s="19" t="s">
        <v>4</v>
      </c>
      <c r="O5" s="19" t="s">
        <v>70</v>
      </c>
      <c r="P5" s="19" t="s">
        <v>71</v>
      </c>
      <c r="Q5" s="18" t="s">
        <v>72</v>
      </c>
      <c r="R5" s="19" t="s">
        <v>4</v>
      </c>
    </row>
    <row r="6" spans="1:18" s="55" customFormat="1" ht="24" customHeight="1" thickTop="1">
      <c r="A6" s="54" t="s">
        <v>7</v>
      </c>
      <c r="B6" s="20">
        <v>1482</v>
      </c>
      <c r="C6" s="20">
        <v>1441</v>
      </c>
      <c r="D6" s="21">
        <v>1530</v>
      </c>
      <c r="E6" s="21">
        <v>1729</v>
      </c>
      <c r="F6" s="21">
        <v>1429</v>
      </c>
      <c r="G6" s="21">
        <f aca="true" t="shared" si="0" ref="G6:G52">SUM(H6:K6)</f>
        <v>1557</v>
      </c>
      <c r="H6" s="22">
        <v>392</v>
      </c>
      <c r="I6" s="23">
        <v>439</v>
      </c>
      <c r="J6" s="23">
        <v>336</v>
      </c>
      <c r="K6" s="24">
        <v>390</v>
      </c>
      <c r="L6" s="25">
        <v>1796</v>
      </c>
      <c r="M6" s="26">
        <f aca="true" t="shared" si="1" ref="M6:M52">SUM(N6,O6,P6,Q6)</f>
        <v>2204</v>
      </c>
      <c r="N6" s="27">
        <v>534</v>
      </c>
      <c r="O6" s="27">
        <v>439</v>
      </c>
      <c r="P6" s="27">
        <v>522</v>
      </c>
      <c r="Q6" s="27">
        <v>709</v>
      </c>
      <c r="R6" s="27">
        <v>548</v>
      </c>
    </row>
    <row r="7" spans="1:18" s="55" customFormat="1" ht="24" customHeight="1">
      <c r="A7" s="56" t="s">
        <v>8</v>
      </c>
      <c r="B7" s="28">
        <v>218</v>
      </c>
      <c r="C7" s="28">
        <v>262</v>
      </c>
      <c r="D7" s="28">
        <v>227</v>
      </c>
      <c r="E7" s="28">
        <v>343</v>
      </c>
      <c r="F7" s="28">
        <v>199</v>
      </c>
      <c r="G7" s="28">
        <f t="shared" si="0"/>
        <v>225</v>
      </c>
      <c r="H7" s="29">
        <v>47</v>
      </c>
      <c r="I7" s="30">
        <v>58</v>
      </c>
      <c r="J7" s="30">
        <v>63</v>
      </c>
      <c r="K7" s="31">
        <v>57</v>
      </c>
      <c r="L7" s="32">
        <v>232</v>
      </c>
      <c r="M7" s="33">
        <f t="shared" si="1"/>
        <v>363</v>
      </c>
      <c r="N7" s="34">
        <v>105</v>
      </c>
      <c r="O7" s="34">
        <v>55</v>
      </c>
      <c r="P7" s="34">
        <v>65</v>
      </c>
      <c r="Q7" s="34">
        <v>138</v>
      </c>
      <c r="R7" s="34">
        <v>128</v>
      </c>
    </row>
    <row r="8" spans="1:18" s="55" customFormat="1" ht="24" customHeight="1">
      <c r="A8" s="56" t="s">
        <v>9</v>
      </c>
      <c r="B8" s="28">
        <v>286</v>
      </c>
      <c r="C8" s="28">
        <v>286</v>
      </c>
      <c r="D8" s="28">
        <v>290</v>
      </c>
      <c r="E8" s="28">
        <v>378</v>
      </c>
      <c r="F8" s="28">
        <v>291</v>
      </c>
      <c r="G8" s="28">
        <f t="shared" si="0"/>
        <v>283</v>
      </c>
      <c r="H8" s="29">
        <v>76</v>
      </c>
      <c r="I8" s="30">
        <v>61</v>
      </c>
      <c r="J8" s="30">
        <v>62</v>
      </c>
      <c r="K8" s="31">
        <v>84</v>
      </c>
      <c r="L8" s="32">
        <v>329</v>
      </c>
      <c r="M8" s="33">
        <f t="shared" si="1"/>
        <v>490</v>
      </c>
      <c r="N8" s="34">
        <v>154</v>
      </c>
      <c r="O8" s="34">
        <v>62</v>
      </c>
      <c r="P8" s="34">
        <v>105</v>
      </c>
      <c r="Q8" s="34">
        <v>169</v>
      </c>
      <c r="R8" s="34">
        <v>134</v>
      </c>
    </row>
    <row r="9" spans="1:18" s="55" customFormat="1" ht="24" customHeight="1">
      <c r="A9" s="56" t="s">
        <v>10</v>
      </c>
      <c r="B9" s="28">
        <v>699</v>
      </c>
      <c r="C9" s="28">
        <v>671</v>
      </c>
      <c r="D9" s="28">
        <v>683</v>
      </c>
      <c r="E9" s="28">
        <v>758</v>
      </c>
      <c r="F9" s="28">
        <v>590</v>
      </c>
      <c r="G9" s="28">
        <f t="shared" si="0"/>
        <v>794</v>
      </c>
      <c r="H9" s="29">
        <v>207</v>
      </c>
      <c r="I9" s="30">
        <v>225</v>
      </c>
      <c r="J9" s="30">
        <v>152</v>
      </c>
      <c r="K9" s="31">
        <v>210</v>
      </c>
      <c r="L9" s="32">
        <v>918</v>
      </c>
      <c r="M9" s="33">
        <f t="shared" si="1"/>
        <v>926</v>
      </c>
      <c r="N9" s="34">
        <v>229</v>
      </c>
      <c r="O9" s="34">
        <v>185</v>
      </c>
      <c r="P9" s="34">
        <v>241</v>
      </c>
      <c r="Q9" s="34">
        <v>271</v>
      </c>
      <c r="R9" s="34">
        <v>222</v>
      </c>
    </row>
    <row r="10" spans="1:18" s="55" customFormat="1" ht="24" customHeight="1">
      <c r="A10" s="56" t="s">
        <v>11</v>
      </c>
      <c r="B10" s="35">
        <v>137</v>
      </c>
      <c r="C10" s="35">
        <v>150</v>
      </c>
      <c r="D10" s="35">
        <v>169</v>
      </c>
      <c r="E10" s="35">
        <v>235</v>
      </c>
      <c r="F10" s="28">
        <v>176</v>
      </c>
      <c r="G10" s="28">
        <f t="shared" si="0"/>
        <v>204</v>
      </c>
      <c r="H10" s="29">
        <v>66</v>
      </c>
      <c r="I10" s="30">
        <v>58</v>
      </c>
      <c r="J10" s="30">
        <v>41</v>
      </c>
      <c r="K10" s="31">
        <v>39</v>
      </c>
      <c r="L10" s="32">
        <v>334</v>
      </c>
      <c r="M10" s="33">
        <f t="shared" si="1"/>
        <v>488</v>
      </c>
      <c r="N10" s="34">
        <v>84</v>
      </c>
      <c r="O10" s="34">
        <v>86</v>
      </c>
      <c r="P10" s="34">
        <v>109</v>
      </c>
      <c r="Q10" s="34">
        <v>209</v>
      </c>
      <c r="R10" s="34">
        <v>90</v>
      </c>
    </row>
    <row r="11" spans="1:18" s="55" customFormat="1" ht="24" customHeight="1">
      <c r="A11" s="56" t="s">
        <v>12</v>
      </c>
      <c r="B11" s="28">
        <v>299</v>
      </c>
      <c r="C11" s="28">
        <v>279</v>
      </c>
      <c r="D11" s="28">
        <v>261</v>
      </c>
      <c r="E11" s="28">
        <v>260</v>
      </c>
      <c r="F11" s="28">
        <v>201</v>
      </c>
      <c r="G11" s="28">
        <f t="shared" si="0"/>
        <v>301</v>
      </c>
      <c r="H11" s="29">
        <v>85</v>
      </c>
      <c r="I11" s="30">
        <v>58</v>
      </c>
      <c r="J11" s="30">
        <v>70</v>
      </c>
      <c r="K11" s="31">
        <v>88</v>
      </c>
      <c r="L11" s="32">
        <v>562</v>
      </c>
      <c r="M11" s="33">
        <f t="shared" si="1"/>
        <v>457</v>
      </c>
      <c r="N11" s="34">
        <v>147</v>
      </c>
      <c r="O11" s="34">
        <v>90</v>
      </c>
      <c r="P11" s="34">
        <v>97</v>
      </c>
      <c r="Q11" s="34">
        <v>123</v>
      </c>
      <c r="R11" s="34">
        <v>107</v>
      </c>
    </row>
    <row r="12" spans="1:18" s="55" customFormat="1" ht="24" customHeight="1">
      <c r="A12" s="56" t="s">
        <v>13</v>
      </c>
      <c r="B12" s="28">
        <v>379</v>
      </c>
      <c r="C12" s="28">
        <v>304</v>
      </c>
      <c r="D12" s="28">
        <v>571</v>
      </c>
      <c r="E12" s="28">
        <v>516</v>
      </c>
      <c r="F12" s="28">
        <v>347</v>
      </c>
      <c r="G12" s="28">
        <f t="shared" si="0"/>
        <v>368</v>
      </c>
      <c r="H12" s="29">
        <v>101</v>
      </c>
      <c r="I12" s="30">
        <v>89</v>
      </c>
      <c r="J12" s="30">
        <v>90</v>
      </c>
      <c r="K12" s="31">
        <v>88</v>
      </c>
      <c r="L12" s="32">
        <v>545</v>
      </c>
      <c r="M12" s="33">
        <f t="shared" si="1"/>
        <v>1010</v>
      </c>
      <c r="N12" s="34">
        <v>459</v>
      </c>
      <c r="O12" s="34">
        <v>157</v>
      </c>
      <c r="P12" s="34">
        <v>169</v>
      </c>
      <c r="Q12" s="34">
        <v>225</v>
      </c>
      <c r="R12" s="34">
        <v>201</v>
      </c>
    </row>
    <row r="13" spans="1:18" s="55" customFormat="1" ht="24" customHeight="1">
      <c r="A13" s="56" t="s">
        <v>14</v>
      </c>
      <c r="B13" s="28">
        <v>957</v>
      </c>
      <c r="C13" s="28">
        <v>875</v>
      </c>
      <c r="D13" s="28">
        <v>928</v>
      </c>
      <c r="E13" s="28">
        <v>1766</v>
      </c>
      <c r="F13" s="28">
        <v>777</v>
      </c>
      <c r="G13" s="28">
        <f t="shared" si="0"/>
        <v>1006</v>
      </c>
      <c r="H13" s="29">
        <v>279</v>
      </c>
      <c r="I13" s="30">
        <v>266</v>
      </c>
      <c r="J13" s="30">
        <v>232</v>
      </c>
      <c r="K13" s="31">
        <v>229</v>
      </c>
      <c r="L13" s="32">
        <v>1175</v>
      </c>
      <c r="M13" s="33">
        <f t="shared" si="1"/>
        <v>1255</v>
      </c>
      <c r="N13" s="34">
        <v>265</v>
      </c>
      <c r="O13" s="34">
        <v>280</v>
      </c>
      <c r="P13" s="34">
        <v>361</v>
      </c>
      <c r="Q13" s="34">
        <v>349</v>
      </c>
      <c r="R13" s="34">
        <v>324</v>
      </c>
    </row>
    <row r="14" spans="1:18" s="55" customFormat="1" ht="24" customHeight="1">
      <c r="A14" s="56" t="s">
        <v>15</v>
      </c>
      <c r="B14" s="28">
        <v>658</v>
      </c>
      <c r="C14" s="28">
        <v>564</v>
      </c>
      <c r="D14" s="28">
        <v>654</v>
      </c>
      <c r="E14" s="28">
        <v>928</v>
      </c>
      <c r="F14" s="28">
        <v>720</v>
      </c>
      <c r="G14" s="28">
        <f t="shared" si="0"/>
        <v>1025</v>
      </c>
      <c r="H14" s="29">
        <v>248</v>
      </c>
      <c r="I14" s="30">
        <v>251</v>
      </c>
      <c r="J14" s="30">
        <v>257</v>
      </c>
      <c r="K14" s="31">
        <v>269</v>
      </c>
      <c r="L14" s="32">
        <v>1405</v>
      </c>
      <c r="M14" s="33">
        <f t="shared" si="1"/>
        <v>1687</v>
      </c>
      <c r="N14" s="34">
        <v>406</v>
      </c>
      <c r="O14" s="34">
        <v>368</v>
      </c>
      <c r="P14" s="34">
        <v>456</v>
      </c>
      <c r="Q14" s="34">
        <v>457</v>
      </c>
      <c r="R14" s="34">
        <v>390</v>
      </c>
    </row>
    <row r="15" spans="1:18" s="55" customFormat="1" ht="24" customHeight="1">
      <c r="A15" s="56" t="s">
        <v>16</v>
      </c>
      <c r="B15" s="28">
        <v>775</v>
      </c>
      <c r="C15" s="28">
        <v>628</v>
      </c>
      <c r="D15" s="28">
        <v>637</v>
      </c>
      <c r="E15" s="28">
        <v>789</v>
      </c>
      <c r="F15" s="28">
        <v>591</v>
      </c>
      <c r="G15" s="28">
        <f t="shared" si="0"/>
        <v>654</v>
      </c>
      <c r="H15" s="29">
        <v>175</v>
      </c>
      <c r="I15" s="30">
        <v>151</v>
      </c>
      <c r="J15" s="30">
        <v>187</v>
      </c>
      <c r="K15" s="31">
        <v>141</v>
      </c>
      <c r="L15" s="32">
        <v>722</v>
      </c>
      <c r="M15" s="33">
        <f t="shared" si="1"/>
        <v>1023</v>
      </c>
      <c r="N15" s="34">
        <v>216</v>
      </c>
      <c r="O15" s="34">
        <v>176</v>
      </c>
      <c r="P15" s="34">
        <v>301</v>
      </c>
      <c r="Q15" s="34">
        <v>330</v>
      </c>
      <c r="R15" s="34">
        <v>340</v>
      </c>
    </row>
    <row r="16" spans="1:18" s="55" customFormat="1" ht="24" customHeight="1">
      <c r="A16" s="56" t="s">
        <v>17</v>
      </c>
      <c r="B16" s="28">
        <v>2140</v>
      </c>
      <c r="C16" s="28">
        <v>1789</v>
      </c>
      <c r="D16" s="28">
        <v>1752</v>
      </c>
      <c r="E16" s="28">
        <v>3483</v>
      </c>
      <c r="F16" s="28">
        <v>1553</v>
      </c>
      <c r="G16" s="28">
        <f t="shared" si="0"/>
        <v>1820</v>
      </c>
      <c r="H16" s="29">
        <v>470</v>
      </c>
      <c r="I16" s="30">
        <v>473</v>
      </c>
      <c r="J16" s="30">
        <v>419</v>
      </c>
      <c r="K16" s="31">
        <v>458</v>
      </c>
      <c r="L16" s="32">
        <v>2656</v>
      </c>
      <c r="M16" s="33">
        <f t="shared" si="1"/>
        <v>3903</v>
      </c>
      <c r="N16" s="34">
        <v>1834</v>
      </c>
      <c r="O16" s="34">
        <v>518</v>
      </c>
      <c r="P16" s="34">
        <v>656</v>
      </c>
      <c r="Q16" s="34">
        <v>895</v>
      </c>
      <c r="R16" s="34">
        <v>592</v>
      </c>
    </row>
    <row r="17" spans="1:18" s="55" customFormat="1" ht="24" customHeight="1">
      <c r="A17" s="56" t="s">
        <v>18</v>
      </c>
      <c r="B17" s="35">
        <v>2456</v>
      </c>
      <c r="C17" s="35">
        <v>2155</v>
      </c>
      <c r="D17" s="35">
        <v>2344</v>
      </c>
      <c r="E17" s="35">
        <v>2870</v>
      </c>
      <c r="F17" s="28">
        <v>2367</v>
      </c>
      <c r="G17" s="28">
        <f t="shared" si="0"/>
        <v>3185</v>
      </c>
      <c r="H17" s="29">
        <v>675</v>
      </c>
      <c r="I17" s="30">
        <v>807</v>
      </c>
      <c r="J17" s="30">
        <v>782</v>
      </c>
      <c r="K17" s="31">
        <v>921</v>
      </c>
      <c r="L17" s="32">
        <v>3578</v>
      </c>
      <c r="M17" s="33">
        <f t="shared" si="1"/>
        <v>3763</v>
      </c>
      <c r="N17" s="34">
        <v>823</v>
      </c>
      <c r="O17" s="34">
        <v>792</v>
      </c>
      <c r="P17" s="34">
        <v>996</v>
      </c>
      <c r="Q17" s="34">
        <v>1152</v>
      </c>
      <c r="R17" s="34">
        <v>828</v>
      </c>
    </row>
    <row r="18" spans="1:18" s="55" customFormat="1" ht="24" customHeight="1">
      <c r="A18" s="56" t="s">
        <v>19</v>
      </c>
      <c r="B18" s="28">
        <v>5523</v>
      </c>
      <c r="C18" s="28">
        <v>5191</v>
      </c>
      <c r="D18" s="28">
        <v>5396</v>
      </c>
      <c r="E18" s="28">
        <v>9778</v>
      </c>
      <c r="F18" s="28">
        <v>7116</v>
      </c>
      <c r="G18" s="28">
        <f t="shared" si="0"/>
        <v>8316</v>
      </c>
      <c r="H18" s="29">
        <v>2097</v>
      </c>
      <c r="I18" s="30">
        <v>2188</v>
      </c>
      <c r="J18" s="30">
        <v>1950</v>
      </c>
      <c r="K18" s="31">
        <v>2081</v>
      </c>
      <c r="L18" s="32">
        <v>9742</v>
      </c>
      <c r="M18" s="33">
        <f t="shared" si="1"/>
        <v>10084</v>
      </c>
      <c r="N18" s="34">
        <v>2683</v>
      </c>
      <c r="O18" s="34">
        <v>2140</v>
      </c>
      <c r="P18" s="34">
        <v>2444</v>
      </c>
      <c r="Q18" s="34">
        <v>2817</v>
      </c>
      <c r="R18" s="34">
        <v>2357</v>
      </c>
    </row>
    <row r="19" spans="1:18" s="55" customFormat="1" ht="24" customHeight="1">
      <c r="A19" s="56" t="s">
        <v>20</v>
      </c>
      <c r="B19" s="28">
        <v>6362</v>
      </c>
      <c r="C19" s="28">
        <v>5886</v>
      </c>
      <c r="D19" s="28">
        <v>5499</v>
      </c>
      <c r="E19" s="28">
        <v>7083</v>
      </c>
      <c r="F19" s="28">
        <v>3535</v>
      </c>
      <c r="G19" s="28">
        <f t="shared" si="0"/>
        <v>3602</v>
      </c>
      <c r="H19" s="29">
        <v>904</v>
      </c>
      <c r="I19" s="30">
        <v>974</v>
      </c>
      <c r="J19" s="30">
        <v>871</v>
      </c>
      <c r="K19" s="31">
        <v>853</v>
      </c>
      <c r="L19" s="32">
        <v>4056</v>
      </c>
      <c r="M19" s="33">
        <f t="shared" si="1"/>
        <v>6100</v>
      </c>
      <c r="N19" s="34">
        <v>1625</v>
      </c>
      <c r="O19" s="34">
        <v>1338</v>
      </c>
      <c r="P19" s="34">
        <v>1531</v>
      </c>
      <c r="Q19" s="34">
        <v>1606</v>
      </c>
      <c r="R19" s="34">
        <v>1363</v>
      </c>
    </row>
    <row r="20" spans="1:18" s="55" customFormat="1" ht="24" customHeight="1">
      <c r="A20" s="56" t="s">
        <v>21</v>
      </c>
      <c r="B20" s="28">
        <v>731</v>
      </c>
      <c r="C20" s="28">
        <v>613</v>
      </c>
      <c r="D20" s="28">
        <v>543</v>
      </c>
      <c r="E20" s="28">
        <v>819</v>
      </c>
      <c r="F20" s="28">
        <v>542</v>
      </c>
      <c r="G20" s="28">
        <f t="shared" si="0"/>
        <v>735</v>
      </c>
      <c r="H20" s="29">
        <v>178</v>
      </c>
      <c r="I20" s="30">
        <v>228</v>
      </c>
      <c r="J20" s="30">
        <v>169</v>
      </c>
      <c r="K20" s="31">
        <v>160</v>
      </c>
      <c r="L20" s="32">
        <v>884</v>
      </c>
      <c r="M20" s="33">
        <f t="shared" si="1"/>
        <v>921</v>
      </c>
      <c r="N20" s="34">
        <v>217</v>
      </c>
      <c r="O20" s="34">
        <v>165</v>
      </c>
      <c r="P20" s="34">
        <v>263</v>
      </c>
      <c r="Q20" s="34">
        <v>276</v>
      </c>
      <c r="R20" s="34">
        <v>207</v>
      </c>
    </row>
    <row r="21" spans="1:18" s="55" customFormat="1" ht="24" customHeight="1">
      <c r="A21" s="56" t="s">
        <v>22</v>
      </c>
      <c r="B21" s="28">
        <v>336</v>
      </c>
      <c r="C21" s="28">
        <v>430</v>
      </c>
      <c r="D21" s="28">
        <v>303</v>
      </c>
      <c r="E21" s="28">
        <v>252</v>
      </c>
      <c r="F21" s="28">
        <v>263</v>
      </c>
      <c r="G21" s="28">
        <f t="shared" si="0"/>
        <v>342</v>
      </c>
      <c r="H21" s="29">
        <v>101</v>
      </c>
      <c r="I21" s="30">
        <v>81</v>
      </c>
      <c r="J21" s="30">
        <v>80</v>
      </c>
      <c r="K21" s="31">
        <v>80</v>
      </c>
      <c r="L21" s="32">
        <v>375</v>
      </c>
      <c r="M21" s="33">
        <f t="shared" si="1"/>
        <v>474</v>
      </c>
      <c r="N21" s="34">
        <v>92</v>
      </c>
      <c r="O21" s="34">
        <v>103</v>
      </c>
      <c r="P21" s="34">
        <v>99</v>
      </c>
      <c r="Q21" s="34">
        <v>180</v>
      </c>
      <c r="R21" s="34">
        <v>97</v>
      </c>
    </row>
    <row r="22" spans="1:18" s="55" customFormat="1" ht="24" customHeight="1">
      <c r="A22" s="56" t="s">
        <v>23</v>
      </c>
      <c r="B22" s="28">
        <v>375</v>
      </c>
      <c r="C22" s="28">
        <v>330</v>
      </c>
      <c r="D22" s="28">
        <v>380</v>
      </c>
      <c r="E22" s="28">
        <v>437</v>
      </c>
      <c r="F22" s="28">
        <v>368</v>
      </c>
      <c r="G22" s="28">
        <f t="shared" si="0"/>
        <v>533</v>
      </c>
      <c r="H22" s="29">
        <v>121</v>
      </c>
      <c r="I22" s="30">
        <v>117</v>
      </c>
      <c r="J22" s="30">
        <v>114</v>
      </c>
      <c r="K22" s="31">
        <v>181</v>
      </c>
      <c r="L22" s="32">
        <v>796</v>
      </c>
      <c r="M22" s="33">
        <f t="shared" si="1"/>
        <v>797</v>
      </c>
      <c r="N22" s="34">
        <v>244</v>
      </c>
      <c r="O22" s="34">
        <v>150</v>
      </c>
      <c r="P22" s="34">
        <v>158</v>
      </c>
      <c r="Q22" s="34">
        <v>245</v>
      </c>
      <c r="R22" s="34">
        <v>169</v>
      </c>
    </row>
    <row r="23" spans="1:18" s="55" customFormat="1" ht="24" customHeight="1">
      <c r="A23" s="56" t="s">
        <v>24</v>
      </c>
      <c r="B23" s="35">
        <v>242</v>
      </c>
      <c r="C23" s="35">
        <v>219</v>
      </c>
      <c r="D23" s="35">
        <v>169</v>
      </c>
      <c r="E23" s="35">
        <v>204</v>
      </c>
      <c r="F23" s="28">
        <v>145</v>
      </c>
      <c r="G23" s="28">
        <f t="shared" si="0"/>
        <v>230</v>
      </c>
      <c r="H23" s="29">
        <v>73</v>
      </c>
      <c r="I23" s="30">
        <v>62</v>
      </c>
      <c r="J23" s="30">
        <v>57</v>
      </c>
      <c r="K23" s="31">
        <v>38</v>
      </c>
      <c r="L23" s="32">
        <v>227</v>
      </c>
      <c r="M23" s="33">
        <f t="shared" si="1"/>
        <v>297</v>
      </c>
      <c r="N23" s="34">
        <v>51</v>
      </c>
      <c r="O23" s="34">
        <v>67</v>
      </c>
      <c r="P23" s="34">
        <v>85</v>
      </c>
      <c r="Q23" s="34">
        <v>94</v>
      </c>
      <c r="R23" s="34">
        <v>71</v>
      </c>
    </row>
    <row r="24" spans="1:18" s="55" customFormat="1" ht="24" customHeight="1">
      <c r="A24" s="56" t="s">
        <v>25</v>
      </c>
      <c r="B24" s="28">
        <v>344</v>
      </c>
      <c r="C24" s="28">
        <v>394</v>
      </c>
      <c r="D24" s="28">
        <v>325</v>
      </c>
      <c r="E24" s="28">
        <v>430</v>
      </c>
      <c r="F24" s="28">
        <v>357</v>
      </c>
      <c r="G24" s="28">
        <f t="shared" si="0"/>
        <v>486</v>
      </c>
      <c r="H24" s="29">
        <v>111</v>
      </c>
      <c r="I24" s="30">
        <v>109</v>
      </c>
      <c r="J24" s="30">
        <v>134</v>
      </c>
      <c r="K24" s="31">
        <v>132</v>
      </c>
      <c r="L24" s="32">
        <v>536</v>
      </c>
      <c r="M24" s="33">
        <f t="shared" si="1"/>
        <v>600</v>
      </c>
      <c r="N24" s="34">
        <v>126</v>
      </c>
      <c r="O24" s="34">
        <v>143</v>
      </c>
      <c r="P24" s="34">
        <v>163</v>
      </c>
      <c r="Q24" s="34">
        <v>168</v>
      </c>
      <c r="R24" s="34">
        <v>105</v>
      </c>
    </row>
    <row r="25" spans="1:18" s="55" customFormat="1" ht="24" customHeight="1">
      <c r="A25" s="56" t="s">
        <v>26</v>
      </c>
      <c r="B25" s="28">
        <v>1154</v>
      </c>
      <c r="C25" s="28">
        <v>1062</v>
      </c>
      <c r="D25" s="28">
        <v>1097</v>
      </c>
      <c r="E25" s="28">
        <v>1582</v>
      </c>
      <c r="F25" s="28">
        <v>1106</v>
      </c>
      <c r="G25" s="28">
        <f t="shared" si="0"/>
        <v>1295</v>
      </c>
      <c r="H25" s="29">
        <v>328</v>
      </c>
      <c r="I25" s="30">
        <v>325</v>
      </c>
      <c r="J25" s="30">
        <v>332</v>
      </c>
      <c r="K25" s="31">
        <v>310</v>
      </c>
      <c r="L25" s="32">
        <v>1437</v>
      </c>
      <c r="M25" s="33">
        <f t="shared" si="1"/>
        <v>1755</v>
      </c>
      <c r="N25" s="34">
        <v>382</v>
      </c>
      <c r="O25" s="34">
        <v>378</v>
      </c>
      <c r="P25" s="34">
        <v>460</v>
      </c>
      <c r="Q25" s="34">
        <v>535</v>
      </c>
      <c r="R25" s="34">
        <v>399</v>
      </c>
    </row>
    <row r="26" spans="1:18" s="55" customFormat="1" ht="24" customHeight="1">
      <c r="A26" s="56" t="s">
        <v>27</v>
      </c>
      <c r="B26" s="28">
        <v>367</v>
      </c>
      <c r="C26" s="28">
        <v>342</v>
      </c>
      <c r="D26" s="28">
        <v>376</v>
      </c>
      <c r="E26" s="28">
        <v>453</v>
      </c>
      <c r="F26" s="28">
        <v>339</v>
      </c>
      <c r="G26" s="28">
        <f t="shared" si="0"/>
        <v>373</v>
      </c>
      <c r="H26" s="29">
        <v>97</v>
      </c>
      <c r="I26" s="30">
        <v>107</v>
      </c>
      <c r="J26" s="30">
        <v>70</v>
      </c>
      <c r="K26" s="31">
        <v>99</v>
      </c>
      <c r="L26" s="32">
        <v>451</v>
      </c>
      <c r="M26" s="33">
        <f t="shared" si="1"/>
        <v>411</v>
      </c>
      <c r="N26" s="34">
        <v>104</v>
      </c>
      <c r="O26" s="34">
        <v>70</v>
      </c>
      <c r="P26" s="34">
        <v>81</v>
      </c>
      <c r="Q26" s="34">
        <v>156</v>
      </c>
      <c r="R26" s="34">
        <v>110</v>
      </c>
    </row>
    <row r="27" spans="1:18" s="55" customFormat="1" ht="24" customHeight="1">
      <c r="A27" s="56" t="s">
        <v>28</v>
      </c>
      <c r="B27" s="35">
        <v>1393</v>
      </c>
      <c r="C27" s="35">
        <v>1271</v>
      </c>
      <c r="D27" s="35">
        <v>1337</v>
      </c>
      <c r="E27" s="35">
        <v>1925</v>
      </c>
      <c r="F27" s="28">
        <v>1387</v>
      </c>
      <c r="G27" s="28">
        <f t="shared" si="0"/>
        <v>1705</v>
      </c>
      <c r="H27" s="29">
        <v>364</v>
      </c>
      <c r="I27" s="30">
        <v>436</v>
      </c>
      <c r="J27" s="30">
        <v>410</v>
      </c>
      <c r="K27" s="31">
        <v>495</v>
      </c>
      <c r="L27" s="32">
        <v>2063</v>
      </c>
      <c r="M27" s="33">
        <f t="shared" si="1"/>
        <v>2423</v>
      </c>
      <c r="N27" s="34">
        <v>605</v>
      </c>
      <c r="O27" s="34">
        <v>505</v>
      </c>
      <c r="P27" s="34">
        <v>588</v>
      </c>
      <c r="Q27" s="34">
        <v>725</v>
      </c>
      <c r="R27" s="34">
        <v>637</v>
      </c>
    </row>
    <row r="28" spans="1:18" s="55" customFormat="1" ht="24" customHeight="1">
      <c r="A28" s="56" t="s">
        <v>29</v>
      </c>
      <c r="B28" s="28">
        <v>4208</v>
      </c>
      <c r="C28" s="28">
        <v>3779</v>
      </c>
      <c r="D28" s="28">
        <v>3971</v>
      </c>
      <c r="E28" s="28">
        <v>6196</v>
      </c>
      <c r="F28" s="28">
        <v>4429</v>
      </c>
      <c r="G28" s="28">
        <f t="shared" si="0"/>
        <v>5369</v>
      </c>
      <c r="H28" s="29">
        <v>1257</v>
      </c>
      <c r="I28" s="30">
        <v>1559</v>
      </c>
      <c r="J28" s="30">
        <v>1285</v>
      </c>
      <c r="K28" s="31">
        <v>1268</v>
      </c>
      <c r="L28" s="32">
        <v>5784</v>
      </c>
      <c r="M28" s="33">
        <f t="shared" si="1"/>
        <v>5511</v>
      </c>
      <c r="N28" s="34">
        <v>1327</v>
      </c>
      <c r="O28" s="34">
        <v>1254</v>
      </c>
      <c r="P28" s="34">
        <v>1394</v>
      </c>
      <c r="Q28" s="34">
        <v>1536</v>
      </c>
      <c r="R28" s="34">
        <v>1463</v>
      </c>
    </row>
    <row r="29" spans="1:18" s="55" customFormat="1" ht="24" customHeight="1">
      <c r="A29" s="56" t="s">
        <v>30</v>
      </c>
      <c r="B29" s="28">
        <v>549</v>
      </c>
      <c r="C29" s="28">
        <v>518</v>
      </c>
      <c r="D29" s="28">
        <v>470</v>
      </c>
      <c r="E29" s="28">
        <v>591</v>
      </c>
      <c r="F29" s="28">
        <v>464</v>
      </c>
      <c r="G29" s="28">
        <f t="shared" si="0"/>
        <v>523</v>
      </c>
      <c r="H29" s="29">
        <v>142</v>
      </c>
      <c r="I29" s="30">
        <v>143</v>
      </c>
      <c r="J29" s="30">
        <v>126</v>
      </c>
      <c r="K29" s="31">
        <v>112</v>
      </c>
      <c r="L29" s="32">
        <v>571</v>
      </c>
      <c r="M29" s="33">
        <f t="shared" si="1"/>
        <v>612</v>
      </c>
      <c r="N29" s="34">
        <v>148</v>
      </c>
      <c r="O29" s="34">
        <v>136</v>
      </c>
      <c r="P29" s="34">
        <v>168</v>
      </c>
      <c r="Q29" s="34">
        <v>160</v>
      </c>
      <c r="R29" s="34">
        <v>152</v>
      </c>
    </row>
    <row r="30" spans="1:18" s="55" customFormat="1" ht="24" customHeight="1">
      <c r="A30" s="56" t="s">
        <v>31</v>
      </c>
      <c r="B30" s="28">
        <v>388</v>
      </c>
      <c r="C30" s="28">
        <v>341</v>
      </c>
      <c r="D30" s="28">
        <v>318</v>
      </c>
      <c r="E30" s="28">
        <v>390</v>
      </c>
      <c r="F30" s="28">
        <v>376</v>
      </c>
      <c r="G30" s="28">
        <f t="shared" si="0"/>
        <v>430</v>
      </c>
      <c r="H30" s="29">
        <v>108</v>
      </c>
      <c r="I30" s="30">
        <v>97</v>
      </c>
      <c r="J30" s="30">
        <v>90</v>
      </c>
      <c r="K30" s="31">
        <v>135</v>
      </c>
      <c r="L30" s="32">
        <v>582</v>
      </c>
      <c r="M30" s="33">
        <f t="shared" si="1"/>
        <v>963</v>
      </c>
      <c r="N30" s="34">
        <v>439</v>
      </c>
      <c r="O30" s="34">
        <v>111</v>
      </c>
      <c r="P30" s="34">
        <v>201</v>
      </c>
      <c r="Q30" s="34">
        <v>212</v>
      </c>
      <c r="R30" s="34">
        <v>140</v>
      </c>
    </row>
    <row r="31" spans="1:18" s="55" customFormat="1" ht="24" customHeight="1">
      <c r="A31" s="56" t="s">
        <v>32</v>
      </c>
      <c r="B31" s="28">
        <v>1475</v>
      </c>
      <c r="C31" s="28">
        <v>1290</v>
      </c>
      <c r="D31" s="28">
        <v>1271</v>
      </c>
      <c r="E31" s="28">
        <v>1873</v>
      </c>
      <c r="F31" s="28">
        <v>1172</v>
      </c>
      <c r="G31" s="28">
        <f t="shared" si="0"/>
        <v>1494</v>
      </c>
      <c r="H31" s="29">
        <v>387</v>
      </c>
      <c r="I31" s="30">
        <v>418</v>
      </c>
      <c r="J31" s="30">
        <v>329</v>
      </c>
      <c r="K31" s="31">
        <v>360</v>
      </c>
      <c r="L31" s="32">
        <v>1671</v>
      </c>
      <c r="M31" s="33">
        <f t="shared" si="1"/>
        <v>1929</v>
      </c>
      <c r="N31" s="34">
        <v>478</v>
      </c>
      <c r="O31" s="34">
        <v>336</v>
      </c>
      <c r="P31" s="34">
        <v>551</v>
      </c>
      <c r="Q31" s="34">
        <v>564</v>
      </c>
      <c r="R31" s="34">
        <v>499</v>
      </c>
    </row>
    <row r="32" spans="1:18" s="55" customFormat="1" ht="24" customHeight="1">
      <c r="A32" s="56" t="s">
        <v>33</v>
      </c>
      <c r="B32" s="28">
        <v>6491</v>
      </c>
      <c r="C32" s="28">
        <v>5763</v>
      </c>
      <c r="D32" s="28">
        <v>5295</v>
      </c>
      <c r="E32" s="28">
        <v>7682</v>
      </c>
      <c r="F32" s="28">
        <v>5802</v>
      </c>
      <c r="G32" s="28">
        <f t="shared" si="0"/>
        <v>6840</v>
      </c>
      <c r="H32" s="29">
        <v>1653</v>
      </c>
      <c r="I32" s="30">
        <v>1876</v>
      </c>
      <c r="J32" s="30">
        <v>1491</v>
      </c>
      <c r="K32" s="31">
        <v>1820</v>
      </c>
      <c r="L32" s="32">
        <v>7110</v>
      </c>
      <c r="M32" s="33">
        <f t="shared" si="1"/>
        <v>8581</v>
      </c>
      <c r="N32" s="34">
        <v>1755</v>
      </c>
      <c r="O32" s="34">
        <v>1702</v>
      </c>
      <c r="P32" s="34">
        <v>2469</v>
      </c>
      <c r="Q32" s="34">
        <v>2655</v>
      </c>
      <c r="R32" s="34">
        <v>1787</v>
      </c>
    </row>
    <row r="33" spans="1:18" s="55" customFormat="1" ht="24" customHeight="1">
      <c r="A33" s="56" t="s">
        <v>34</v>
      </c>
      <c r="B33" s="35">
        <v>2666</v>
      </c>
      <c r="C33" s="35">
        <v>2275</v>
      </c>
      <c r="D33" s="35">
        <v>2380</v>
      </c>
      <c r="E33" s="35">
        <v>4486</v>
      </c>
      <c r="F33" s="28">
        <v>2317</v>
      </c>
      <c r="G33" s="28">
        <f t="shared" si="0"/>
        <v>2469</v>
      </c>
      <c r="H33" s="29">
        <v>760</v>
      </c>
      <c r="I33" s="30">
        <v>591</v>
      </c>
      <c r="J33" s="30">
        <v>513</v>
      </c>
      <c r="K33" s="31">
        <v>605</v>
      </c>
      <c r="L33" s="32">
        <v>2968</v>
      </c>
      <c r="M33" s="33">
        <f t="shared" si="1"/>
        <v>3370</v>
      </c>
      <c r="N33" s="34">
        <v>1277</v>
      </c>
      <c r="O33" s="34">
        <v>572</v>
      </c>
      <c r="P33" s="34">
        <v>811</v>
      </c>
      <c r="Q33" s="34">
        <v>710</v>
      </c>
      <c r="R33" s="34">
        <v>607</v>
      </c>
    </row>
    <row r="34" spans="1:18" s="55" customFormat="1" ht="24" customHeight="1">
      <c r="A34" s="56" t="s">
        <v>35</v>
      </c>
      <c r="B34" s="28">
        <v>411</v>
      </c>
      <c r="C34" s="28">
        <v>339</v>
      </c>
      <c r="D34" s="28">
        <v>360</v>
      </c>
      <c r="E34" s="28">
        <v>690</v>
      </c>
      <c r="F34" s="28">
        <v>314</v>
      </c>
      <c r="G34" s="28">
        <f t="shared" si="0"/>
        <v>355</v>
      </c>
      <c r="H34" s="29">
        <v>86</v>
      </c>
      <c r="I34" s="30">
        <v>89</v>
      </c>
      <c r="J34" s="30">
        <v>78</v>
      </c>
      <c r="K34" s="31">
        <v>102</v>
      </c>
      <c r="L34" s="32">
        <v>563</v>
      </c>
      <c r="M34" s="33">
        <f t="shared" si="1"/>
        <v>539</v>
      </c>
      <c r="N34" s="34">
        <v>166</v>
      </c>
      <c r="O34" s="34">
        <v>108</v>
      </c>
      <c r="P34" s="34">
        <v>133</v>
      </c>
      <c r="Q34" s="34">
        <v>132</v>
      </c>
      <c r="R34" s="34">
        <v>117</v>
      </c>
    </row>
    <row r="35" spans="1:18" s="55" customFormat="1" ht="24" customHeight="1">
      <c r="A35" s="56" t="s">
        <v>36</v>
      </c>
      <c r="B35" s="28">
        <v>330</v>
      </c>
      <c r="C35" s="28">
        <v>249</v>
      </c>
      <c r="D35" s="28">
        <v>259</v>
      </c>
      <c r="E35" s="28">
        <v>369</v>
      </c>
      <c r="F35" s="28">
        <v>248</v>
      </c>
      <c r="G35" s="28">
        <f t="shared" si="0"/>
        <v>274</v>
      </c>
      <c r="H35" s="29">
        <v>81</v>
      </c>
      <c r="I35" s="30">
        <v>58</v>
      </c>
      <c r="J35" s="30">
        <v>72</v>
      </c>
      <c r="K35" s="31">
        <v>63</v>
      </c>
      <c r="L35" s="32">
        <v>258</v>
      </c>
      <c r="M35" s="33">
        <f t="shared" si="1"/>
        <v>309</v>
      </c>
      <c r="N35" s="34">
        <v>69</v>
      </c>
      <c r="O35" s="34">
        <v>84</v>
      </c>
      <c r="P35" s="34">
        <v>90</v>
      </c>
      <c r="Q35" s="34">
        <v>66</v>
      </c>
      <c r="R35" s="34">
        <v>87</v>
      </c>
    </row>
    <row r="36" spans="1:18" s="55" customFormat="1" ht="24" customHeight="1">
      <c r="A36" s="56" t="s">
        <v>37</v>
      </c>
      <c r="B36" s="28">
        <v>183</v>
      </c>
      <c r="C36" s="28">
        <v>144</v>
      </c>
      <c r="D36" s="28">
        <v>106</v>
      </c>
      <c r="E36" s="28">
        <v>258</v>
      </c>
      <c r="F36" s="28">
        <v>170</v>
      </c>
      <c r="G36" s="28">
        <f t="shared" si="0"/>
        <v>218</v>
      </c>
      <c r="H36" s="29">
        <v>53</v>
      </c>
      <c r="I36" s="30">
        <v>43</v>
      </c>
      <c r="J36" s="30">
        <v>63</v>
      </c>
      <c r="K36" s="31">
        <v>59</v>
      </c>
      <c r="L36" s="32">
        <v>326</v>
      </c>
      <c r="M36" s="33">
        <f t="shared" si="1"/>
        <v>406</v>
      </c>
      <c r="N36" s="34">
        <v>69</v>
      </c>
      <c r="O36" s="34">
        <v>67</v>
      </c>
      <c r="P36" s="34">
        <v>135</v>
      </c>
      <c r="Q36" s="34">
        <v>135</v>
      </c>
      <c r="R36" s="34">
        <v>79</v>
      </c>
    </row>
    <row r="37" spans="1:18" s="55" customFormat="1" ht="24" customHeight="1">
      <c r="A37" s="56" t="s">
        <v>38</v>
      </c>
      <c r="B37" s="28">
        <v>170</v>
      </c>
      <c r="C37" s="28">
        <v>140</v>
      </c>
      <c r="D37" s="28">
        <v>148</v>
      </c>
      <c r="E37" s="28">
        <v>222</v>
      </c>
      <c r="F37" s="28">
        <v>182</v>
      </c>
      <c r="G37" s="28">
        <f t="shared" si="0"/>
        <v>153</v>
      </c>
      <c r="H37" s="29">
        <v>49</v>
      </c>
      <c r="I37" s="30">
        <v>37</v>
      </c>
      <c r="J37" s="30">
        <v>40</v>
      </c>
      <c r="K37" s="31">
        <v>27</v>
      </c>
      <c r="L37" s="32">
        <v>183</v>
      </c>
      <c r="M37" s="33">
        <f t="shared" si="1"/>
        <v>196</v>
      </c>
      <c r="N37" s="34">
        <v>46</v>
      </c>
      <c r="O37" s="34">
        <v>39</v>
      </c>
      <c r="P37" s="34">
        <v>65</v>
      </c>
      <c r="Q37" s="34">
        <v>46</v>
      </c>
      <c r="R37" s="34">
        <v>46</v>
      </c>
    </row>
    <row r="38" spans="1:18" s="55" customFormat="1" ht="24" customHeight="1">
      <c r="A38" s="56" t="s">
        <v>39</v>
      </c>
      <c r="B38" s="35">
        <v>569</v>
      </c>
      <c r="C38" s="35">
        <v>454</v>
      </c>
      <c r="D38" s="35">
        <v>437</v>
      </c>
      <c r="E38" s="35">
        <v>604</v>
      </c>
      <c r="F38" s="28">
        <v>566</v>
      </c>
      <c r="G38" s="28">
        <f t="shared" si="0"/>
        <v>728</v>
      </c>
      <c r="H38" s="29">
        <v>151</v>
      </c>
      <c r="I38" s="30">
        <v>176</v>
      </c>
      <c r="J38" s="30">
        <v>172</v>
      </c>
      <c r="K38" s="31">
        <v>229</v>
      </c>
      <c r="L38" s="32">
        <v>703</v>
      </c>
      <c r="M38" s="33">
        <f t="shared" si="1"/>
        <v>789</v>
      </c>
      <c r="N38" s="34">
        <v>188</v>
      </c>
      <c r="O38" s="34">
        <v>146</v>
      </c>
      <c r="P38" s="34">
        <v>175</v>
      </c>
      <c r="Q38" s="34">
        <v>280</v>
      </c>
      <c r="R38" s="34">
        <v>196</v>
      </c>
    </row>
    <row r="39" spans="1:18" s="55" customFormat="1" ht="24" customHeight="1">
      <c r="A39" s="56" t="s">
        <v>40</v>
      </c>
      <c r="B39" s="28">
        <v>1137</v>
      </c>
      <c r="C39" s="28">
        <v>1034</v>
      </c>
      <c r="D39" s="28">
        <v>1123</v>
      </c>
      <c r="E39" s="28">
        <v>1170</v>
      </c>
      <c r="F39" s="28">
        <v>875</v>
      </c>
      <c r="G39" s="28">
        <f t="shared" si="0"/>
        <v>1113</v>
      </c>
      <c r="H39" s="29">
        <v>273</v>
      </c>
      <c r="I39" s="30">
        <v>290</v>
      </c>
      <c r="J39" s="30">
        <v>277</v>
      </c>
      <c r="K39" s="31">
        <v>273</v>
      </c>
      <c r="L39" s="32">
        <v>1247</v>
      </c>
      <c r="M39" s="33">
        <f t="shared" si="1"/>
        <v>1535</v>
      </c>
      <c r="N39" s="34">
        <v>315</v>
      </c>
      <c r="O39" s="34">
        <v>298</v>
      </c>
      <c r="P39" s="34">
        <v>380</v>
      </c>
      <c r="Q39" s="34">
        <v>542</v>
      </c>
      <c r="R39" s="34">
        <v>304</v>
      </c>
    </row>
    <row r="40" spans="1:18" s="55" customFormat="1" ht="24" customHeight="1">
      <c r="A40" s="56" t="s">
        <v>41</v>
      </c>
      <c r="B40" s="28">
        <v>454</v>
      </c>
      <c r="C40" s="28">
        <v>419</v>
      </c>
      <c r="D40" s="28">
        <v>446</v>
      </c>
      <c r="E40" s="28">
        <v>431</v>
      </c>
      <c r="F40" s="28">
        <v>404</v>
      </c>
      <c r="G40" s="28">
        <f t="shared" si="0"/>
        <v>495</v>
      </c>
      <c r="H40" s="29">
        <v>103</v>
      </c>
      <c r="I40" s="30">
        <v>140</v>
      </c>
      <c r="J40" s="30">
        <v>122</v>
      </c>
      <c r="K40" s="31">
        <v>130</v>
      </c>
      <c r="L40" s="32">
        <v>595</v>
      </c>
      <c r="M40" s="33">
        <f t="shared" si="1"/>
        <v>796</v>
      </c>
      <c r="N40" s="34">
        <v>151</v>
      </c>
      <c r="O40" s="34">
        <v>156</v>
      </c>
      <c r="P40" s="34">
        <v>193</v>
      </c>
      <c r="Q40" s="34">
        <v>296</v>
      </c>
      <c r="R40" s="34">
        <v>171</v>
      </c>
    </row>
    <row r="41" spans="1:18" s="55" customFormat="1" ht="24" customHeight="1">
      <c r="A41" s="56" t="s">
        <v>42</v>
      </c>
      <c r="B41" s="28">
        <v>363</v>
      </c>
      <c r="C41" s="28">
        <v>236</v>
      </c>
      <c r="D41" s="28">
        <v>270</v>
      </c>
      <c r="E41" s="28">
        <v>287</v>
      </c>
      <c r="F41" s="28">
        <v>233</v>
      </c>
      <c r="G41" s="28">
        <f t="shared" si="0"/>
        <v>337</v>
      </c>
      <c r="H41" s="29">
        <v>108</v>
      </c>
      <c r="I41" s="30">
        <v>86</v>
      </c>
      <c r="J41" s="30">
        <v>69</v>
      </c>
      <c r="K41" s="31">
        <v>74</v>
      </c>
      <c r="L41" s="32">
        <v>322</v>
      </c>
      <c r="M41" s="33">
        <f t="shared" si="1"/>
        <v>405</v>
      </c>
      <c r="N41" s="34">
        <v>103</v>
      </c>
      <c r="O41" s="34">
        <v>70</v>
      </c>
      <c r="P41" s="34">
        <v>94</v>
      </c>
      <c r="Q41" s="34">
        <v>138</v>
      </c>
      <c r="R41" s="34">
        <v>107</v>
      </c>
    </row>
    <row r="42" spans="1:18" s="55" customFormat="1" ht="24" customHeight="1">
      <c r="A42" s="56" t="s">
        <v>43</v>
      </c>
      <c r="B42" s="35">
        <v>251</v>
      </c>
      <c r="C42" s="35">
        <v>229</v>
      </c>
      <c r="D42" s="35">
        <v>222</v>
      </c>
      <c r="E42" s="35">
        <v>214</v>
      </c>
      <c r="F42" s="28">
        <v>170</v>
      </c>
      <c r="G42" s="28">
        <f t="shared" si="0"/>
        <v>225</v>
      </c>
      <c r="H42" s="29">
        <v>47</v>
      </c>
      <c r="I42" s="30">
        <v>70</v>
      </c>
      <c r="J42" s="30">
        <v>42</v>
      </c>
      <c r="K42" s="31">
        <v>66</v>
      </c>
      <c r="L42" s="32">
        <v>261</v>
      </c>
      <c r="M42" s="33">
        <f t="shared" si="1"/>
        <v>274</v>
      </c>
      <c r="N42" s="34">
        <v>60</v>
      </c>
      <c r="O42" s="34">
        <v>61</v>
      </c>
      <c r="P42" s="34">
        <v>81</v>
      </c>
      <c r="Q42" s="34">
        <v>72</v>
      </c>
      <c r="R42" s="34">
        <v>69</v>
      </c>
    </row>
    <row r="43" spans="1:18" s="55" customFormat="1" ht="24" customHeight="1">
      <c r="A43" s="56" t="s">
        <v>44</v>
      </c>
      <c r="B43" s="28">
        <v>450</v>
      </c>
      <c r="C43" s="28">
        <v>457</v>
      </c>
      <c r="D43" s="28">
        <v>452</v>
      </c>
      <c r="E43" s="28">
        <v>403</v>
      </c>
      <c r="F43" s="28">
        <v>437</v>
      </c>
      <c r="G43" s="28">
        <f t="shared" si="0"/>
        <v>544</v>
      </c>
      <c r="H43" s="29">
        <v>141</v>
      </c>
      <c r="I43" s="30">
        <v>145</v>
      </c>
      <c r="J43" s="30">
        <v>116</v>
      </c>
      <c r="K43" s="31">
        <v>142</v>
      </c>
      <c r="L43" s="32">
        <v>704</v>
      </c>
      <c r="M43" s="33">
        <f t="shared" si="1"/>
        <v>868</v>
      </c>
      <c r="N43" s="34">
        <v>168</v>
      </c>
      <c r="O43" s="34">
        <v>166</v>
      </c>
      <c r="P43" s="34">
        <v>225</v>
      </c>
      <c r="Q43" s="34">
        <v>309</v>
      </c>
      <c r="R43" s="34">
        <v>193</v>
      </c>
    </row>
    <row r="44" spans="1:18" s="55" customFormat="1" ht="24" customHeight="1">
      <c r="A44" s="56" t="s">
        <v>45</v>
      </c>
      <c r="B44" s="28">
        <v>232</v>
      </c>
      <c r="C44" s="28">
        <v>228</v>
      </c>
      <c r="D44" s="28">
        <v>310</v>
      </c>
      <c r="E44" s="28">
        <v>267</v>
      </c>
      <c r="F44" s="28">
        <v>248</v>
      </c>
      <c r="G44" s="28">
        <f t="shared" si="0"/>
        <v>374</v>
      </c>
      <c r="H44" s="29">
        <v>80</v>
      </c>
      <c r="I44" s="30">
        <v>87</v>
      </c>
      <c r="J44" s="30">
        <v>103</v>
      </c>
      <c r="K44" s="31">
        <v>104</v>
      </c>
      <c r="L44" s="32">
        <v>403</v>
      </c>
      <c r="M44" s="33">
        <f t="shared" si="1"/>
        <v>541</v>
      </c>
      <c r="N44" s="34">
        <v>101</v>
      </c>
      <c r="O44" s="34">
        <v>104</v>
      </c>
      <c r="P44" s="34">
        <v>158</v>
      </c>
      <c r="Q44" s="34">
        <v>178</v>
      </c>
      <c r="R44" s="34">
        <v>120</v>
      </c>
    </row>
    <row r="45" spans="1:18" s="55" customFormat="1" ht="24" customHeight="1">
      <c r="A45" s="56" t="s">
        <v>46</v>
      </c>
      <c r="B45" s="28">
        <v>2372</v>
      </c>
      <c r="C45" s="28">
        <v>2236</v>
      </c>
      <c r="D45" s="28">
        <v>2241</v>
      </c>
      <c r="E45" s="28">
        <v>2908</v>
      </c>
      <c r="F45" s="28">
        <v>3333</v>
      </c>
      <c r="G45" s="28">
        <f t="shared" si="0"/>
        <v>4128</v>
      </c>
      <c r="H45" s="29">
        <v>1008</v>
      </c>
      <c r="I45" s="30">
        <v>1096</v>
      </c>
      <c r="J45" s="30">
        <v>896</v>
      </c>
      <c r="K45" s="31">
        <v>1128</v>
      </c>
      <c r="L45" s="32">
        <v>4631</v>
      </c>
      <c r="M45" s="33">
        <f t="shared" si="1"/>
        <v>5146</v>
      </c>
      <c r="N45" s="34">
        <v>1140</v>
      </c>
      <c r="O45" s="34">
        <v>1132</v>
      </c>
      <c r="P45" s="34">
        <v>1196</v>
      </c>
      <c r="Q45" s="34">
        <v>1678</v>
      </c>
      <c r="R45" s="34">
        <v>1157</v>
      </c>
    </row>
    <row r="46" spans="1:18" s="55" customFormat="1" ht="24" customHeight="1">
      <c r="A46" s="56" t="s">
        <v>47</v>
      </c>
      <c r="B46" s="28">
        <v>421</v>
      </c>
      <c r="C46" s="28">
        <v>462</v>
      </c>
      <c r="D46" s="28">
        <v>472</v>
      </c>
      <c r="E46" s="28">
        <v>517</v>
      </c>
      <c r="F46" s="28">
        <v>435</v>
      </c>
      <c r="G46" s="28">
        <f t="shared" si="0"/>
        <v>608</v>
      </c>
      <c r="H46" s="29">
        <v>90</v>
      </c>
      <c r="I46" s="30">
        <v>148</v>
      </c>
      <c r="J46" s="30">
        <v>102</v>
      </c>
      <c r="K46" s="31">
        <v>268</v>
      </c>
      <c r="L46" s="32">
        <v>877</v>
      </c>
      <c r="M46" s="33">
        <f t="shared" si="1"/>
        <v>1113</v>
      </c>
      <c r="N46" s="34">
        <v>211</v>
      </c>
      <c r="O46" s="34">
        <v>350</v>
      </c>
      <c r="P46" s="34">
        <v>218</v>
      </c>
      <c r="Q46" s="34">
        <v>334</v>
      </c>
      <c r="R46" s="34">
        <v>265</v>
      </c>
    </row>
    <row r="47" spans="1:18" s="55" customFormat="1" ht="24" customHeight="1">
      <c r="A47" s="56" t="s">
        <v>48</v>
      </c>
      <c r="B47" s="28">
        <v>405</v>
      </c>
      <c r="C47" s="28">
        <v>387</v>
      </c>
      <c r="D47" s="28">
        <v>413</v>
      </c>
      <c r="E47" s="28">
        <v>443</v>
      </c>
      <c r="F47" s="28">
        <v>495</v>
      </c>
      <c r="G47" s="28">
        <f t="shared" si="0"/>
        <v>497</v>
      </c>
      <c r="H47" s="29">
        <v>141</v>
      </c>
      <c r="I47" s="30">
        <v>126</v>
      </c>
      <c r="J47" s="30">
        <v>113</v>
      </c>
      <c r="K47" s="31">
        <v>117</v>
      </c>
      <c r="L47" s="32">
        <v>447</v>
      </c>
      <c r="M47" s="33">
        <f t="shared" si="1"/>
        <v>598</v>
      </c>
      <c r="N47" s="34">
        <v>129</v>
      </c>
      <c r="O47" s="34">
        <v>141</v>
      </c>
      <c r="P47" s="34">
        <v>148</v>
      </c>
      <c r="Q47" s="34">
        <v>180</v>
      </c>
      <c r="R47" s="34">
        <v>168</v>
      </c>
    </row>
    <row r="48" spans="1:18" s="55" customFormat="1" ht="24" customHeight="1">
      <c r="A48" s="56" t="s">
        <v>49</v>
      </c>
      <c r="B48" s="28">
        <v>498</v>
      </c>
      <c r="C48" s="28">
        <v>528</v>
      </c>
      <c r="D48" s="28">
        <v>619</v>
      </c>
      <c r="E48" s="28">
        <v>785</v>
      </c>
      <c r="F48" s="28">
        <v>655</v>
      </c>
      <c r="G48" s="28">
        <f t="shared" si="0"/>
        <v>869</v>
      </c>
      <c r="H48" s="29">
        <v>194</v>
      </c>
      <c r="I48" s="30">
        <v>203</v>
      </c>
      <c r="J48" s="30">
        <v>265</v>
      </c>
      <c r="K48" s="31">
        <v>207</v>
      </c>
      <c r="L48" s="32">
        <v>1141</v>
      </c>
      <c r="M48" s="33">
        <f t="shared" si="1"/>
        <v>1405</v>
      </c>
      <c r="N48" s="34">
        <v>328</v>
      </c>
      <c r="O48" s="34">
        <v>305</v>
      </c>
      <c r="P48" s="34">
        <v>358</v>
      </c>
      <c r="Q48" s="34">
        <v>414</v>
      </c>
      <c r="R48" s="34">
        <v>316</v>
      </c>
    </row>
    <row r="49" spans="1:18" s="55" customFormat="1" ht="24" customHeight="1">
      <c r="A49" s="56" t="s">
        <v>50</v>
      </c>
      <c r="B49" s="28">
        <v>332</v>
      </c>
      <c r="C49" s="28">
        <v>307</v>
      </c>
      <c r="D49" s="28">
        <v>323</v>
      </c>
      <c r="E49" s="28">
        <v>543</v>
      </c>
      <c r="F49" s="28">
        <v>299</v>
      </c>
      <c r="G49" s="28">
        <f t="shared" si="0"/>
        <v>404</v>
      </c>
      <c r="H49" s="29">
        <v>105</v>
      </c>
      <c r="I49" s="30">
        <v>107</v>
      </c>
      <c r="J49" s="30">
        <v>98</v>
      </c>
      <c r="K49" s="31">
        <v>94</v>
      </c>
      <c r="L49" s="32">
        <v>415</v>
      </c>
      <c r="M49" s="33">
        <f t="shared" si="1"/>
        <v>539</v>
      </c>
      <c r="N49" s="34">
        <v>113</v>
      </c>
      <c r="O49" s="34">
        <v>109</v>
      </c>
      <c r="P49" s="34">
        <v>135</v>
      </c>
      <c r="Q49" s="34">
        <v>182</v>
      </c>
      <c r="R49" s="34">
        <v>118</v>
      </c>
    </row>
    <row r="50" spans="1:18" s="55" customFormat="1" ht="24" customHeight="1">
      <c r="A50" s="56" t="s">
        <v>51</v>
      </c>
      <c r="B50" s="35">
        <v>255</v>
      </c>
      <c r="C50" s="35">
        <v>294</v>
      </c>
      <c r="D50" s="35">
        <v>350</v>
      </c>
      <c r="E50" s="35">
        <v>360</v>
      </c>
      <c r="F50" s="28">
        <v>315</v>
      </c>
      <c r="G50" s="28">
        <f t="shared" si="0"/>
        <v>375</v>
      </c>
      <c r="H50" s="29">
        <v>114</v>
      </c>
      <c r="I50" s="30">
        <v>97</v>
      </c>
      <c r="J50" s="30">
        <v>77</v>
      </c>
      <c r="K50" s="31">
        <v>87</v>
      </c>
      <c r="L50" s="32">
        <v>421</v>
      </c>
      <c r="M50" s="33">
        <f t="shared" si="1"/>
        <v>509</v>
      </c>
      <c r="N50" s="34">
        <v>150</v>
      </c>
      <c r="O50" s="34">
        <v>103</v>
      </c>
      <c r="P50" s="34">
        <v>87</v>
      </c>
      <c r="Q50" s="34">
        <v>169</v>
      </c>
      <c r="R50" s="34">
        <v>134</v>
      </c>
    </row>
    <row r="51" spans="1:18" s="55" customFormat="1" ht="24" customHeight="1">
      <c r="A51" s="56" t="s">
        <v>52</v>
      </c>
      <c r="B51" s="28">
        <v>332</v>
      </c>
      <c r="C51" s="28">
        <v>280</v>
      </c>
      <c r="D51" s="28">
        <v>326</v>
      </c>
      <c r="E51" s="28">
        <v>282</v>
      </c>
      <c r="F51" s="28">
        <v>258</v>
      </c>
      <c r="G51" s="28">
        <f t="shared" si="0"/>
        <v>334</v>
      </c>
      <c r="H51" s="29">
        <v>78</v>
      </c>
      <c r="I51" s="30">
        <v>95</v>
      </c>
      <c r="J51" s="30">
        <v>83</v>
      </c>
      <c r="K51" s="31">
        <v>78</v>
      </c>
      <c r="L51" s="32">
        <v>420</v>
      </c>
      <c r="M51" s="33">
        <f t="shared" si="1"/>
        <v>604</v>
      </c>
      <c r="N51" s="34">
        <v>121</v>
      </c>
      <c r="O51" s="34">
        <v>120</v>
      </c>
      <c r="P51" s="34">
        <v>122</v>
      </c>
      <c r="Q51" s="34">
        <v>241</v>
      </c>
      <c r="R51" s="34">
        <v>183</v>
      </c>
    </row>
    <row r="52" spans="1:18" s="55" customFormat="1" ht="24" customHeight="1" thickBot="1">
      <c r="A52" s="57" t="s">
        <v>53</v>
      </c>
      <c r="B52" s="36">
        <v>963</v>
      </c>
      <c r="C52" s="36">
        <v>687</v>
      </c>
      <c r="D52" s="36">
        <v>701</v>
      </c>
      <c r="E52" s="37">
        <v>936</v>
      </c>
      <c r="F52" s="28">
        <v>833</v>
      </c>
      <c r="G52" s="28">
        <f t="shared" si="0"/>
        <v>1042</v>
      </c>
      <c r="H52" s="29">
        <v>244</v>
      </c>
      <c r="I52" s="38">
        <v>285</v>
      </c>
      <c r="J52" s="38">
        <v>232</v>
      </c>
      <c r="K52" s="39">
        <v>281</v>
      </c>
      <c r="L52" s="40">
        <v>1352</v>
      </c>
      <c r="M52" s="41">
        <f t="shared" si="1"/>
        <v>1930</v>
      </c>
      <c r="N52" s="42">
        <v>383</v>
      </c>
      <c r="O52" s="42">
        <v>461</v>
      </c>
      <c r="P52" s="42">
        <v>439</v>
      </c>
      <c r="Q52" s="42">
        <v>647</v>
      </c>
      <c r="R52" s="42">
        <v>628</v>
      </c>
    </row>
    <row r="53" spans="1:18" s="55" customFormat="1" ht="15.75" customHeight="1" thickTop="1">
      <c r="A53" s="308" t="s">
        <v>54</v>
      </c>
      <c r="B53" s="302">
        <v>53218</v>
      </c>
      <c r="C53" s="302">
        <v>48218</v>
      </c>
      <c r="D53" s="302">
        <v>48754</v>
      </c>
      <c r="E53" s="302">
        <v>69925</v>
      </c>
      <c r="F53" s="306">
        <v>49429</v>
      </c>
      <c r="G53" s="306">
        <v>59237</v>
      </c>
      <c r="H53" s="43">
        <v>14648</v>
      </c>
      <c r="I53" s="44">
        <v>15625</v>
      </c>
      <c r="J53" s="45">
        <v>13732</v>
      </c>
      <c r="K53" s="46">
        <v>15232</v>
      </c>
      <c r="L53" s="306">
        <v>68774</v>
      </c>
      <c r="M53" s="47"/>
      <c r="N53" s="58">
        <f>SUM(N6:N52)</f>
        <v>20820</v>
      </c>
      <c r="O53" s="58">
        <f>SUM(O6:O52)</f>
        <v>16398</v>
      </c>
      <c r="P53" s="58">
        <f>SUM(P6:P52)</f>
        <v>19976</v>
      </c>
      <c r="Q53" s="58">
        <f>SUM(Q6:Q52)</f>
        <v>23705</v>
      </c>
      <c r="R53" s="58">
        <v>18547</v>
      </c>
    </row>
    <row r="54" spans="1:18" s="55" customFormat="1" ht="13.5" customHeight="1">
      <c r="A54" s="309"/>
      <c r="B54" s="303"/>
      <c r="C54" s="303"/>
      <c r="D54" s="303"/>
      <c r="E54" s="303"/>
      <c r="F54" s="307"/>
      <c r="G54" s="307"/>
      <c r="H54" s="48">
        <v>3252</v>
      </c>
      <c r="I54" s="49">
        <v>4001</v>
      </c>
      <c r="J54" s="49">
        <v>4119</v>
      </c>
      <c r="K54" s="50">
        <v>4930</v>
      </c>
      <c r="L54" s="307"/>
      <c r="M54" s="51">
        <f>N55</f>
        <v>80899</v>
      </c>
      <c r="N54" s="59" t="s">
        <v>73</v>
      </c>
      <c r="O54" s="59" t="s">
        <v>74</v>
      </c>
      <c r="P54" s="59" t="s">
        <v>75</v>
      </c>
      <c r="Q54" s="59" t="s">
        <v>76</v>
      </c>
      <c r="R54" s="60" t="s">
        <v>77</v>
      </c>
    </row>
    <row r="55" spans="1:18" s="55" customFormat="1" ht="18.75" customHeight="1">
      <c r="A55" s="300" t="s">
        <v>55</v>
      </c>
      <c r="B55" s="310"/>
      <c r="C55" s="310"/>
      <c r="D55" s="310"/>
      <c r="E55" s="304"/>
      <c r="F55" s="292">
        <v>12223</v>
      </c>
      <c r="G55" s="292">
        <v>16302</v>
      </c>
      <c r="H55" s="322">
        <v>59237</v>
      </c>
      <c r="I55" s="323"/>
      <c r="J55" s="323"/>
      <c r="K55" s="324"/>
      <c r="L55" s="292">
        <v>20230</v>
      </c>
      <c r="M55" s="292">
        <v>19388</v>
      </c>
      <c r="N55" s="294">
        <f>N53+O53+Q53+P53</f>
        <v>80899</v>
      </c>
      <c r="O55" s="295"/>
      <c r="P55" s="295"/>
      <c r="Q55" s="296"/>
      <c r="R55" s="61"/>
    </row>
    <row r="56" spans="1:18" s="55" customFormat="1" ht="12.75" customHeight="1">
      <c r="A56" s="301"/>
      <c r="B56" s="311"/>
      <c r="C56" s="311"/>
      <c r="D56" s="311"/>
      <c r="E56" s="305"/>
      <c r="F56" s="293"/>
      <c r="G56" s="293"/>
      <c r="H56" s="319">
        <v>16302</v>
      </c>
      <c r="I56" s="320"/>
      <c r="J56" s="320"/>
      <c r="K56" s="321"/>
      <c r="L56" s="293"/>
      <c r="M56" s="293"/>
      <c r="N56" s="297">
        <f>N54+Q54+O54+P54</f>
        <v>-19388</v>
      </c>
      <c r="O56" s="298"/>
      <c r="P56" s="298"/>
      <c r="Q56" s="299"/>
      <c r="R56" s="59"/>
    </row>
    <row r="57" spans="1:18" s="55" customFormat="1" ht="15" customHeight="1">
      <c r="A57" s="62" t="s">
        <v>78</v>
      </c>
      <c r="B57" s="52"/>
      <c r="C57" s="52"/>
      <c r="D57" s="52"/>
      <c r="E57" s="52"/>
      <c r="F57" s="52"/>
      <c r="G57" s="52"/>
      <c r="H57" s="63"/>
      <c r="I57" s="63"/>
      <c r="J57" s="63"/>
      <c r="K57" s="63"/>
      <c r="L57" s="63"/>
      <c r="M57" s="63"/>
      <c r="R57" s="104"/>
    </row>
  </sheetData>
  <sheetProtection/>
  <mergeCells count="28">
    <mergeCell ref="L4:L5"/>
    <mergeCell ref="G3:K3"/>
    <mergeCell ref="G4:G5"/>
    <mergeCell ref="M3:Q3"/>
    <mergeCell ref="L53:L54"/>
    <mergeCell ref="L55:L56"/>
    <mergeCell ref="H56:K56"/>
    <mergeCell ref="H55:K55"/>
    <mergeCell ref="A53:A54"/>
    <mergeCell ref="B53:B56"/>
    <mergeCell ref="C53:C56"/>
    <mergeCell ref="D53:D56"/>
    <mergeCell ref="A1:Q1"/>
    <mergeCell ref="E4:E5"/>
    <mergeCell ref="F4:F5"/>
    <mergeCell ref="B4:B5"/>
    <mergeCell ref="C4:C5"/>
    <mergeCell ref="D4:D5"/>
    <mergeCell ref="M4:M5"/>
    <mergeCell ref="M55:M56"/>
    <mergeCell ref="N55:Q55"/>
    <mergeCell ref="N56:Q56"/>
    <mergeCell ref="A55:A56"/>
    <mergeCell ref="G55:G56"/>
    <mergeCell ref="E53:E56"/>
    <mergeCell ref="F53:F54"/>
    <mergeCell ref="F55:F56"/>
    <mergeCell ref="G53:G54"/>
  </mergeCells>
  <printOptions horizontalCentered="1"/>
  <pageMargins left="0.4724409448818898" right="0" top="0.2755905511811024" bottom="0" header="0.8267716535433072" footer="0.1968503937007874"/>
  <pageSetup fitToHeight="1" fitToWidth="1" horizontalDpi="160" verticalDpi="160" orientation="portrait" paperSize="9" scale="68" r:id="rId1"/>
</worksheet>
</file>

<file path=xl/worksheets/sheet5.xml><?xml version="1.0" encoding="utf-8"?>
<worksheet xmlns="http://schemas.openxmlformats.org/spreadsheetml/2006/main" xmlns:r="http://schemas.openxmlformats.org/officeDocument/2006/relationships">
  <sheetPr>
    <pageSetUpPr fitToPage="1"/>
  </sheetPr>
  <dimension ref="A1:R64"/>
  <sheetViews>
    <sheetView view="pageBreakPreview" zoomScale="75" zoomScaleNormal="111" zoomScaleSheetLayoutView="75"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Q1"/>
    </sheetView>
  </sheetViews>
  <sheetFormatPr defaultColWidth="8.75390625" defaultRowHeight="27" customHeight="1"/>
  <cols>
    <col min="1" max="1" width="8.125" style="105" customWidth="1"/>
    <col min="2" max="7" width="8.625" style="103" customWidth="1"/>
    <col min="8" max="10" width="8.625" style="103" hidden="1" customWidth="1"/>
    <col min="11" max="11" width="8.625" style="108" hidden="1" customWidth="1"/>
    <col min="12" max="12" width="8.625" style="108" customWidth="1"/>
    <col min="13" max="13" width="8.00390625" style="108" customWidth="1"/>
    <col min="14" max="18" width="8.625" style="66" customWidth="1"/>
    <col min="19" max="16384" width="8.75390625" style="72" customWidth="1"/>
  </cols>
  <sheetData>
    <row r="1" spans="1:17" s="67" customFormat="1" ht="22.5" customHeight="1">
      <c r="A1" s="336" t="s">
        <v>79</v>
      </c>
      <c r="B1" s="336"/>
      <c r="C1" s="336"/>
      <c r="D1" s="336"/>
      <c r="E1" s="336"/>
      <c r="F1" s="336"/>
      <c r="G1" s="336"/>
      <c r="H1" s="336"/>
      <c r="I1" s="336"/>
      <c r="J1" s="336"/>
      <c r="K1" s="336"/>
      <c r="L1" s="336"/>
      <c r="M1" s="336"/>
      <c r="N1" s="336"/>
      <c r="O1" s="336"/>
      <c r="P1" s="336"/>
      <c r="Q1" s="336"/>
    </row>
    <row r="2" spans="1:18" ht="13.5" customHeight="1">
      <c r="A2" s="68"/>
      <c r="B2" s="69"/>
      <c r="C2" s="69"/>
      <c r="D2" s="69"/>
      <c r="E2" s="69"/>
      <c r="F2" s="69"/>
      <c r="G2" s="69"/>
      <c r="H2" s="69"/>
      <c r="I2" s="69"/>
      <c r="J2" s="69"/>
      <c r="K2" s="70"/>
      <c r="L2" s="70"/>
      <c r="M2" s="71"/>
      <c r="N2" s="4" t="s">
        <v>80</v>
      </c>
      <c r="O2" s="4"/>
      <c r="P2" s="4"/>
      <c r="Q2" s="4"/>
      <c r="R2" s="4" t="s">
        <v>57</v>
      </c>
    </row>
    <row r="3" spans="1:18" s="55" customFormat="1" ht="18" customHeight="1">
      <c r="A3" s="73"/>
      <c r="B3" s="74" t="s">
        <v>58</v>
      </c>
      <c r="C3" s="74" t="s">
        <v>59</v>
      </c>
      <c r="D3" s="74" t="s">
        <v>60</v>
      </c>
      <c r="E3" s="74" t="s">
        <v>61</v>
      </c>
      <c r="F3" s="7" t="s">
        <v>62</v>
      </c>
      <c r="G3" s="313" t="s">
        <v>63</v>
      </c>
      <c r="H3" s="314"/>
      <c r="I3" s="314"/>
      <c r="J3" s="314"/>
      <c r="K3" s="315"/>
      <c r="L3" s="8" t="s">
        <v>64</v>
      </c>
      <c r="M3" s="316" t="s">
        <v>65</v>
      </c>
      <c r="N3" s="317"/>
      <c r="O3" s="317"/>
      <c r="P3" s="317"/>
      <c r="Q3" s="318"/>
      <c r="R3" s="7" t="s">
        <v>66</v>
      </c>
    </row>
    <row r="4" spans="1:18" s="55" customFormat="1" ht="18" customHeight="1">
      <c r="A4" s="75" t="s">
        <v>0</v>
      </c>
      <c r="B4" s="332" t="s">
        <v>67</v>
      </c>
      <c r="C4" s="332" t="s">
        <v>67</v>
      </c>
      <c r="D4" s="332" t="s">
        <v>67</v>
      </c>
      <c r="E4" s="332" t="s">
        <v>67</v>
      </c>
      <c r="F4" s="332" t="s">
        <v>67</v>
      </c>
      <c r="G4" s="332" t="s">
        <v>67</v>
      </c>
      <c r="H4" s="76" t="s">
        <v>1</v>
      </c>
      <c r="I4" s="77" t="s">
        <v>2</v>
      </c>
      <c r="J4" s="77" t="s">
        <v>68</v>
      </c>
      <c r="K4" s="78" t="s">
        <v>3</v>
      </c>
      <c r="L4" s="334" t="s">
        <v>67</v>
      </c>
      <c r="M4" s="334" t="s">
        <v>67</v>
      </c>
      <c r="N4" s="14" t="s">
        <v>1</v>
      </c>
      <c r="O4" s="14" t="s">
        <v>81</v>
      </c>
      <c r="P4" s="14" t="s">
        <v>82</v>
      </c>
      <c r="Q4" s="14" t="s">
        <v>83</v>
      </c>
      <c r="R4" s="14" t="s">
        <v>1</v>
      </c>
    </row>
    <row r="5" spans="1:18" s="55" customFormat="1" ht="18" customHeight="1" thickBot="1">
      <c r="A5" s="79"/>
      <c r="B5" s="333"/>
      <c r="C5" s="333"/>
      <c r="D5" s="333"/>
      <c r="E5" s="333"/>
      <c r="F5" s="333"/>
      <c r="G5" s="333"/>
      <c r="H5" s="80" t="s">
        <v>4</v>
      </c>
      <c r="I5" s="81" t="s">
        <v>5</v>
      </c>
      <c r="J5" s="81" t="s">
        <v>69</v>
      </c>
      <c r="K5" s="82" t="s">
        <v>6</v>
      </c>
      <c r="L5" s="335"/>
      <c r="M5" s="335"/>
      <c r="N5" s="19" t="s">
        <v>4</v>
      </c>
      <c r="O5" s="19" t="s">
        <v>70</v>
      </c>
      <c r="P5" s="19" t="s">
        <v>71</v>
      </c>
      <c r="Q5" s="83" t="s">
        <v>72</v>
      </c>
      <c r="R5" s="19" t="s">
        <v>4</v>
      </c>
    </row>
    <row r="6" spans="1:18" s="55" customFormat="1" ht="24" customHeight="1" thickTop="1">
      <c r="A6" s="54" t="s">
        <v>7</v>
      </c>
      <c r="B6" s="84">
        <v>2273</v>
      </c>
      <c r="C6" s="21">
        <v>2261</v>
      </c>
      <c r="D6" s="21">
        <v>2306</v>
      </c>
      <c r="E6" s="21">
        <v>2274</v>
      </c>
      <c r="F6" s="21">
        <v>2030</v>
      </c>
      <c r="G6" s="21">
        <f aca="true" t="shared" si="0" ref="G6:G52">SUM(H6:K6)</f>
        <v>2232</v>
      </c>
      <c r="H6" s="22">
        <v>557</v>
      </c>
      <c r="I6" s="23">
        <v>619</v>
      </c>
      <c r="J6" s="23">
        <v>506</v>
      </c>
      <c r="K6" s="24">
        <v>550</v>
      </c>
      <c r="L6" s="21">
        <v>2182</v>
      </c>
      <c r="M6" s="85">
        <v>2837</v>
      </c>
      <c r="N6" s="27">
        <v>693</v>
      </c>
      <c r="O6" s="27">
        <v>646</v>
      </c>
      <c r="P6" s="27">
        <v>730</v>
      </c>
      <c r="Q6" s="27">
        <v>768</v>
      </c>
      <c r="R6" s="27">
        <v>788</v>
      </c>
    </row>
    <row r="7" spans="1:18" s="55" customFormat="1" ht="24" customHeight="1">
      <c r="A7" s="56" t="s">
        <v>8</v>
      </c>
      <c r="B7" s="86">
        <v>619</v>
      </c>
      <c r="C7" s="28">
        <v>759</v>
      </c>
      <c r="D7" s="28">
        <v>718</v>
      </c>
      <c r="E7" s="28">
        <v>1011</v>
      </c>
      <c r="F7" s="28">
        <v>832</v>
      </c>
      <c r="G7" s="28">
        <f t="shared" si="0"/>
        <v>747</v>
      </c>
      <c r="H7" s="29">
        <v>167</v>
      </c>
      <c r="I7" s="30">
        <v>221</v>
      </c>
      <c r="J7" s="30">
        <v>193</v>
      </c>
      <c r="K7" s="31">
        <v>166</v>
      </c>
      <c r="L7" s="32">
        <v>793</v>
      </c>
      <c r="M7" s="87">
        <v>1156</v>
      </c>
      <c r="N7" s="34">
        <v>276</v>
      </c>
      <c r="O7" s="34">
        <v>225</v>
      </c>
      <c r="P7" s="34">
        <v>251</v>
      </c>
      <c r="Q7" s="34">
        <v>404</v>
      </c>
      <c r="R7" s="34">
        <v>352</v>
      </c>
    </row>
    <row r="8" spans="1:18" s="55" customFormat="1" ht="24" customHeight="1">
      <c r="A8" s="56" t="s">
        <v>9</v>
      </c>
      <c r="B8" s="86">
        <v>524</v>
      </c>
      <c r="C8" s="28">
        <v>424</v>
      </c>
      <c r="D8" s="28">
        <v>415</v>
      </c>
      <c r="E8" s="28">
        <v>543</v>
      </c>
      <c r="F8" s="28">
        <v>517</v>
      </c>
      <c r="G8" s="28">
        <f t="shared" si="0"/>
        <v>596</v>
      </c>
      <c r="H8" s="29">
        <v>146</v>
      </c>
      <c r="I8" s="30">
        <v>115</v>
      </c>
      <c r="J8" s="30">
        <v>152</v>
      </c>
      <c r="K8" s="31">
        <v>183</v>
      </c>
      <c r="L8" s="32">
        <v>651</v>
      </c>
      <c r="M8" s="87">
        <v>190</v>
      </c>
      <c r="N8" s="34">
        <v>36</v>
      </c>
      <c r="O8" s="34">
        <v>40</v>
      </c>
      <c r="P8" s="34">
        <v>38</v>
      </c>
      <c r="Q8" s="34">
        <v>76</v>
      </c>
      <c r="R8" s="34">
        <v>78</v>
      </c>
    </row>
    <row r="9" spans="1:18" s="55" customFormat="1" ht="24" customHeight="1">
      <c r="A9" s="56" t="s">
        <v>10</v>
      </c>
      <c r="B9" s="86">
        <v>1419</v>
      </c>
      <c r="C9" s="28">
        <v>1554</v>
      </c>
      <c r="D9" s="28">
        <v>1656</v>
      </c>
      <c r="E9" s="28">
        <v>1751</v>
      </c>
      <c r="F9" s="28">
        <v>1463</v>
      </c>
      <c r="G9" s="28">
        <f t="shared" si="0"/>
        <v>1727</v>
      </c>
      <c r="H9" s="29">
        <v>446</v>
      </c>
      <c r="I9" s="30">
        <v>494</v>
      </c>
      <c r="J9" s="30">
        <v>338</v>
      </c>
      <c r="K9" s="31">
        <v>449</v>
      </c>
      <c r="L9" s="32">
        <v>1752</v>
      </c>
      <c r="M9" s="87">
        <v>646</v>
      </c>
      <c r="N9" s="34">
        <v>152</v>
      </c>
      <c r="O9" s="34">
        <v>136</v>
      </c>
      <c r="P9" s="34">
        <v>192</v>
      </c>
      <c r="Q9" s="34">
        <v>166</v>
      </c>
      <c r="R9" s="34">
        <v>168</v>
      </c>
    </row>
    <row r="10" spans="1:18" s="55" customFormat="1" ht="24" customHeight="1">
      <c r="A10" s="56" t="s">
        <v>11</v>
      </c>
      <c r="B10" s="86">
        <v>425</v>
      </c>
      <c r="C10" s="28">
        <v>419</v>
      </c>
      <c r="D10" s="28">
        <v>530</v>
      </c>
      <c r="E10" s="28">
        <v>550</v>
      </c>
      <c r="F10" s="28">
        <v>416</v>
      </c>
      <c r="G10" s="28">
        <f t="shared" si="0"/>
        <v>502</v>
      </c>
      <c r="H10" s="29">
        <v>139</v>
      </c>
      <c r="I10" s="30">
        <v>105</v>
      </c>
      <c r="J10" s="30">
        <v>123</v>
      </c>
      <c r="K10" s="31">
        <v>135</v>
      </c>
      <c r="L10" s="32">
        <v>825</v>
      </c>
      <c r="M10" s="87">
        <v>171</v>
      </c>
      <c r="N10" s="34">
        <v>49</v>
      </c>
      <c r="O10" s="34">
        <v>49</v>
      </c>
      <c r="P10" s="34">
        <v>38</v>
      </c>
      <c r="Q10" s="34">
        <v>35</v>
      </c>
      <c r="R10" s="34">
        <v>35</v>
      </c>
    </row>
    <row r="11" spans="1:18" s="55" customFormat="1" ht="24" customHeight="1">
      <c r="A11" s="56" t="s">
        <v>12</v>
      </c>
      <c r="B11" s="86">
        <v>637</v>
      </c>
      <c r="C11" s="28">
        <v>521</v>
      </c>
      <c r="D11" s="28">
        <v>638</v>
      </c>
      <c r="E11" s="28">
        <v>695</v>
      </c>
      <c r="F11" s="28">
        <v>548</v>
      </c>
      <c r="G11" s="28">
        <f t="shared" si="0"/>
        <v>738</v>
      </c>
      <c r="H11" s="29">
        <v>211</v>
      </c>
      <c r="I11" s="30">
        <v>163</v>
      </c>
      <c r="J11" s="30">
        <v>136</v>
      </c>
      <c r="K11" s="31">
        <v>228</v>
      </c>
      <c r="L11" s="32">
        <v>956</v>
      </c>
      <c r="M11" s="87">
        <v>398</v>
      </c>
      <c r="N11" s="34">
        <v>81</v>
      </c>
      <c r="O11" s="34">
        <v>90</v>
      </c>
      <c r="P11" s="34">
        <v>125</v>
      </c>
      <c r="Q11" s="34">
        <v>102</v>
      </c>
      <c r="R11" s="34">
        <v>73</v>
      </c>
    </row>
    <row r="12" spans="1:18" s="55" customFormat="1" ht="24" customHeight="1">
      <c r="A12" s="56" t="s">
        <v>13</v>
      </c>
      <c r="B12" s="86">
        <v>846</v>
      </c>
      <c r="C12" s="28">
        <v>567</v>
      </c>
      <c r="D12" s="28">
        <v>1231</v>
      </c>
      <c r="E12" s="28">
        <v>1052</v>
      </c>
      <c r="F12" s="28">
        <v>834</v>
      </c>
      <c r="G12" s="28">
        <f t="shared" si="0"/>
        <v>1000</v>
      </c>
      <c r="H12" s="29">
        <v>282</v>
      </c>
      <c r="I12" s="30">
        <v>248</v>
      </c>
      <c r="J12" s="30">
        <v>236</v>
      </c>
      <c r="K12" s="31">
        <v>234</v>
      </c>
      <c r="L12" s="32">
        <v>1160</v>
      </c>
      <c r="M12" s="87">
        <v>651</v>
      </c>
      <c r="N12" s="34">
        <v>147</v>
      </c>
      <c r="O12" s="34">
        <v>150</v>
      </c>
      <c r="P12" s="34">
        <v>192</v>
      </c>
      <c r="Q12" s="34">
        <v>162</v>
      </c>
      <c r="R12" s="34">
        <v>193</v>
      </c>
    </row>
    <row r="13" spans="1:18" s="55" customFormat="1" ht="24" customHeight="1">
      <c r="A13" s="56" t="s">
        <v>14</v>
      </c>
      <c r="B13" s="86">
        <v>1975</v>
      </c>
      <c r="C13" s="28">
        <v>1602</v>
      </c>
      <c r="D13" s="28">
        <v>1749</v>
      </c>
      <c r="E13" s="28">
        <v>2382</v>
      </c>
      <c r="F13" s="28">
        <v>1410</v>
      </c>
      <c r="G13" s="28">
        <f t="shared" si="0"/>
        <v>1753</v>
      </c>
      <c r="H13" s="29">
        <v>428</v>
      </c>
      <c r="I13" s="30">
        <v>477</v>
      </c>
      <c r="J13" s="30">
        <v>423</v>
      </c>
      <c r="K13" s="31">
        <v>425</v>
      </c>
      <c r="L13" s="32">
        <v>2131</v>
      </c>
      <c r="M13" s="87">
        <v>1818</v>
      </c>
      <c r="N13" s="34">
        <v>480</v>
      </c>
      <c r="O13" s="34">
        <v>357</v>
      </c>
      <c r="P13" s="34">
        <v>431</v>
      </c>
      <c r="Q13" s="34">
        <v>550</v>
      </c>
      <c r="R13" s="34">
        <v>429</v>
      </c>
    </row>
    <row r="14" spans="1:18" s="55" customFormat="1" ht="24" customHeight="1">
      <c r="A14" s="56" t="s">
        <v>15</v>
      </c>
      <c r="B14" s="86">
        <v>1600</v>
      </c>
      <c r="C14" s="28">
        <v>1238</v>
      </c>
      <c r="D14" s="28">
        <v>1449</v>
      </c>
      <c r="E14" s="28">
        <v>1822</v>
      </c>
      <c r="F14" s="28">
        <v>1583</v>
      </c>
      <c r="G14" s="28">
        <f t="shared" si="0"/>
        <v>2194</v>
      </c>
      <c r="H14" s="29">
        <v>552</v>
      </c>
      <c r="I14" s="30">
        <v>552</v>
      </c>
      <c r="J14" s="30">
        <v>548</v>
      </c>
      <c r="K14" s="31">
        <v>542</v>
      </c>
      <c r="L14" s="32">
        <v>2804</v>
      </c>
      <c r="M14" s="87">
        <v>2760</v>
      </c>
      <c r="N14" s="34">
        <v>743</v>
      </c>
      <c r="O14" s="34">
        <v>585</v>
      </c>
      <c r="P14" s="34">
        <v>707</v>
      </c>
      <c r="Q14" s="34">
        <v>725</v>
      </c>
      <c r="R14" s="34">
        <v>618</v>
      </c>
    </row>
    <row r="15" spans="1:18" s="55" customFormat="1" ht="24" customHeight="1">
      <c r="A15" s="56" t="s">
        <v>16</v>
      </c>
      <c r="B15" s="86">
        <v>1844</v>
      </c>
      <c r="C15" s="28">
        <v>1490</v>
      </c>
      <c r="D15" s="28">
        <v>1496</v>
      </c>
      <c r="E15" s="28">
        <v>1785</v>
      </c>
      <c r="F15" s="28">
        <v>1359</v>
      </c>
      <c r="G15" s="28">
        <f t="shared" si="0"/>
        <v>1559</v>
      </c>
      <c r="H15" s="29">
        <v>409</v>
      </c>
      <c r="I15" s="30">
        <v>373</v>
      </c>
      <c r="J15" s="30">
        <v>430</v>
      </c>
      <c r="K15" s="31">
        <v>347</v>
      </c>
      <c r="L15" s="32">
        <v>1512</v>
      </c>
      <c r="M15" s="87">
        <v>1030</v>
      </c>
      <c r="N15" s="34">
        <v>488</v>
      </c>
      <c r="O15" s="34">
        <v>137</v>
      </c>
      <c r="P15" s="34">
        <v>185</v>
      </c>
      <c r="Q15" s="34">
        <v>220</v>
      </c>
      <c r="R15" s="34">
        <v>250</v>
      </c>
    </row>
    <row r="16" spans="1:18" s="55" customFormat="1" ht="24" customHeight="1">
      <c r="A16" s="56" t="s">
        <v>17</v>
      </c>
      <c r="B16" s="86">
        <v>5238</v>
      </c>
      <c r="C16" s="28">
        <v>4497</v>
      </c>
      <c r="D16" s="28">
        <v>5326</v>
      </c>
      <c r="E16" s="28">
        <v>10376</v>
      </c>
      <c r="F16" s="28">
        <v>6125</v>
      </c>
      <c r="G16" s="28">
        <f t="shared" si="0"/>
        <v>6565</v>
      </c>
      <c r="H16" s="29">
        <v>1688</v>
      </c>
      <c r="I16" s="30">
        <v>1634</v>
      </c>
      <c r="J16" s="30">
        <v>1524</v>
      </c>
      <c r="K16" s="31">
        <v>1719</v>
      </c>
      <c r="L16" s="32">
        <v>9144</v>
      </c>
      <c r="M16" s="87">
        <v>13074</v>
      </c>
      <c r="N16" s="34">
        <v>5494</v>
      </c>
      <c r="O16" s="34">
        <v>2204</v>
      </c>
      <c r="P16" s="34">
        <v>2426</v>
      </c>
      <c r="Q16" s="34">
        <v>2950</v>
      </c>
      <c r="R16" s="34">
        <v>2125</v>
      </c>
    </row>
    <row r="17" spans="1:18" s="55" customFormat="1" ht="24" customHeight="1">
      <c r="A17" s="56" t="s">
        <v>18</v>
      </c>
      <c r="B17" s="86">
        <v>2962</v>
      </c>
      <c r="C17" s="28">
        <v>2587</v>
      </c>
      <c r="D17" s="28">
        <v>2928</v>
      </c>
      <c r="E17" s="28">
        <v>3187</v>
      </c>
      <c r="F17" s="28">
        <v>2788</v>
      </c>
      <c r="G17" s="28">
        <f t="shared" si="0"/>
        <v>4190</v>
      </c>
      <c r="H17" s="29">
        <v>777</v>
      </c>
      <c r="I17" s="30">
        <v>995</v>
      </c>
      <c r="J17" s="30">
        <v>1404</v>
      </c>
      <c r="K17" s="31">
        <v>1014</v>
      </c>
      <c r="L17" s="32">
        <v>4335</v>
      </c>
      <c r="M17" s="87">
        <v>4770</v>
      </c>
      <c r="N17" s="34">
        <v>985</v>
      </c>
      <c r="O17" s="34">
        <v>1027</v>
      </c>
      <c r="P17" s="34">
        <v>1310</v>
      </c>
      <c r="Q17" s="34">
        <v>1448</v>
      </c>
      <c r="R17" s="34">
        <v>1153</v>
      </c>
    </row>
    <row r="18" spans="1:18" s="55" customFormat="1" ht="24" customHeight="1">
      <c r="A18" s="56" t="s">
        <v>19</v>
      </c>
      <c r="B18" s="86">
        <v>17026</v>
      </c>
      <c r="C18" s="28">
        <v>16958</v>
      </c>
      <c r="D18" s="28">
        <v>16896</v>
      </c>
      <c r="E18" s="28">
        <v>24278</v>
      </c>
      <c r="F18" s="28">
        <v>17198</v>
      </c>
      <c r="G18" s="28">
        <f t="shared" si="0"/>
        <v>23007</v>
      </c>
      <c r="H18" s="29">
        <v>5889</v>
      </c>
      <c r="I18" s="30">
        <v>6025</v>
      </c>
      <c r="J18" s="30">
        <v>5376</v>
      </c>
      <c r="K18" s="31">
        <v>5717</v>
      </c>
      <c r="L18" s="32">
        <v>24355</v>
      </c>
      <c r="M18" s="87">
        <v>45946</v>
      </c>
      <c r="N18" s="34">
        <v>11761</v>
      </c>
      <c r="O18" s="34">
        <v>10347</v>
      </c>
      <c r="P18" s="34">
        <v>11586</v>
      </c>
      <c r="Q18" s="34">
        <v>12252</v>
      </c>
      <c r="R18" s="34">
        <v>11356</v>
      </c>
    </row>
    <row r="19" spans="1:18" s="55" customFormat="1" ht="24" customHeight="1">
      <c r="A19" s="56" t="s">
        <v>20</v>
      </c>
      <c r="B19" s="86">
        <v>10253</v>
      </c>
      <c r="C19" s="28">
        <v>9657</v>
      </c>
      <c r="D19" s="28">
        <v>9086</v>
      </c>
      <c r="E19" s="28">
        <v>11282</v>
      </c>
      <c r="F19" s="28">
        <v>7779</v>
      </c>
      <c r="G19" s="28">
        <f t="shared" si="0"/>
        <v>8080</v>
      </c>
      <c r="H19" s="29">
        <v>2072</v>
      </c>
      <c r="I19" s="30">
        <v>2114</v>
      </c>
      <c r="J19" s="30">
        <v>1962</v>
      </c>
      <c r="K19" s="31">
        <v>1932</v>
      </c>
      <c r="L19" s="32">
        <v>12605</v>
      </c>
      <c r="M19" s="87">
        <v>15480</v>
      </c>
      <c r="N19" s="34">
        <v>3661</v>
      </c>
      <c r="O19" s="34">
        <v>3368</v>
      </c>
      <c r="P19" s="34">
        <v>3878</v>
      </c>
      <c r="Q19" s="34">
        <v>4573</v>
      </c>
      <c r="R19" s="34">
        <v>3242</v>
      </c>
    </row>
    <row r="20" spans="1:18" s="55" customFormat="1" ht="24" customHeight="1">
      <c r="A20" s="56" t="s">
        <v>21</v>
      </c>
      <c r="B20" s="86">
        <v>1636</v>
      </c>
      <c r="C20" s="28">
        <v>1384</v>
      </c>
      <c r="D20" s="28">
        <v>1526</v>
      </c>
      <c r="E20" s="28">
        <v>1617</v>
      </c>
      <c r="F20" s="28">
        <v>1121</v>
      </c>
      <c r="G20" s="28">
        <f t="shared" si="0"/>
        <v>1617</v>
      </c>
      <c r="H20" s="29">
        <v>384</v>
      </c>
      <c r="I20" s="30">
        <v>519</v>
      </c>
      <c r="J20" s="30">
        <v>383</v>
      </c>
      <c r="K20" s="31">
        <v>331</v>
      </c>
      <c r="L20" s="32">
        <v>2044</v>
      </c>
      <c r="M20" s="87">
        <v>1920</v>
      </c>
      <c r="N20" s="34">
        <v>514</v>
      </c>
      <c r="O20" s="34">
        <v>366</v>
      </c>
      <c r="P20" s="34">
        <v>518</v>
      </c>
      <c r="Q20" s="34">
        <v>522</v>
      </c>
      <c r="R20" s="34">
        <v>444</v>
      </c>
    </row>
    <row r="21" spans="1:18" s="55" customFormat="1" ht="24" customHeight="1">
      <c r="A21" s="56" t="s">
        <v>22</v>
      </c>
      <c r="B21" s="86">
        <v>868</v>
      </c>
      <c r="C21" s="28">
        <v>924</v>
      </c>
      <c r="D21" s="28">
        <v>887</v>
      </c>
      <c r="E21" s="28">
        <v>738</v>
      </c>
      <c r="F21" s="28">
        <v>696</v>
      </c>
      <c r="G21" s="28">
        <f t="shared" si="0"/>
        <v>913</v>
      </c>
      <c r="H21" s="29">
        <v>239</v>
      </c>
      <c r="I21" s="30">
        <v>225</v>
      </c>
      <c r="J21" s="30">
        <v>217</v>
      </c>
      <c r="K21" s="31">
        <v>232</v>
      </c>
      <c r="L21" s="32">
        <v>1032</v>
      </c>
      <c r="M21" s="87">
        <v>1201</v>
      </c>
      <c r="N21" s="34">
        <v>220</v>
      </c>
      <c r="O21" s="34">
        <v>269</v>
      </c>
      <c r="P21" s="34">
        <v>293</v>
      </c>
      <c r="Q21" s="34">
        <v>419</v>
      </c>
      <c r="R21" s="34">
        <v>178</v>
      </c>
    </row>
    <row r="22" spans="1:18" s="55" customFormat="1" ht="24" customHeight="1">
      <c r="A22" s="56" t="s">
        <v>23</v>
      </c>
      <c r="B22" s="86">
        <v>661</v>
      </c>
      <c r="C22" s="28">
        <v>698</v>
      </c>
      <c r="D22" s="28">
        <v>531</v>
      </c>
      <c r="E22" s="28">
        <v>760</v>
      </c>
      <c r="F22" s="28">
        <v>765</v>
      </c>
      <c r="G22" s="28">
        <f t="shared" si="0"/>
        <v>917</v>
      </c>
      <c r="H22" s="29">
        <v>237</v>
      </c>
      <c r="I22" s="30">
        <v>211</v>
      </c>
      <c r="J22" s="30">
        <v>195</v>
      </c>
      <c r="K22" s="31">
        <v>274</v>
      </c>
      <c r="L22" s="32">
        <v>1129</v>
      </c>
      <c r="M22" s="87">
        <v>408</v>
      </c>
      <c r="N22" s="34">
        <v>85</v>
      </c>
      <c r="O22" s="34">
        <v>103</v>
      </c>
      <c r="P22" s="34">
        <v>113</v>
      </c>
      <c r="Q22" s="34">
        <v>107</v>
      </c>
      <c r="R22" s="34">
        <v>109</v>
      </c>
    </row>
    <row r="23" spans="1:18" s="55" customFormat="1" ht="24" customHeight="1">
      <c r="A23" s="56" t="s">
        <v>24</v>
      </c>
      <c r="B23" s="86">
        <v>437</v>
      </c>
      <c r="C23" s="28">
        <v>423</v>
      </c>
      <c r="D23" s="28">
        <v>384</v>
      </c>
      <c r="E23" s="28">
        <v>384</v>
      </c>
      <c r="F23" s="28">
        <v>291</v>
      </c>
      <c r="G23" s="28">
        <f t="shared" si="0"/>
        <v>414</v>
      </c>
      <c r="H23" s="29">
        <v>129</v>
      </c>
      <c r="I23" s="30">
        <v>104</v>
      </c>
      <c r="J23" s="30">
        <v>84</v>
      </c>
      <c r="K23" s="31">
        <v>97</v>
      </c>
      <c r="L23" s="32">
        <v>440</v>
      </c>
      <c r="M23" s="87">
        <v>724</v>
      </c>
      <c r="N23" s="34">
        <v>121</v>
      </c>
      <c r="O23" s="34">
        <v>174</v>
      </c>
      <c r="P23" s="34">
        <v>208</v>
      </c>
      <c r="Q23" s="34">
        <v>221</v>
      </c>
      <c r="R23" s="34">
        <v>154</v>
      </c>
    </row>
    <row r="24" spans="1:18" s="55" customFormat="1" ht="24" customHeight="1">
      <c r="A24" s="56" t="s">
        <v>25</v>
      </c>
      <c r="B24" s="86">
        <v>564</v>
      </c>
      <c r="C24" s="28">
        <v>614</v>
      </c>
      <c r="D24" s="28">
        <v>583</v>
      </c>
      <c r="E24" s="28">
        <v>762</v>
      </c>
      <c r="F24" s="28">
        <v>707</v>
      </c>
      <c r="G24" s="28">
        <f t="shared" si="0"/>
        <v>865</v>
      </c>
      <c r="H24" s="29">
        <v>229</v>
      </c>
      <c r="I24" s="30">
        <v>199</v>
      </c>
      <c r="J24" s="30">
        <v>222</v>
      </c>
      <c r="K24" s="31">
        <v>215</v>
      </c>
      <c r="L24" s="32">
        <v>912</v>
      </c>
      <c r="M24" s="87">
        <v>817</v>
      </c>
      <c r="N24" s="34">
        <v>82</v>
      </c>
      <c r="O24" s="34">
        <v>196</v>
      </c>
      <c r="P24" s="34">
        <v>403</v>
      </c>
      <c r="Q24" s="34">
        <v>136</v>
      </c>
      <c r="R24" s="34">
        <v>91</v>
      </c>
    </row>
    <row r="25" spans="1:18" s="55" customFormat="1" ht="24" customHeight="1">
      <c r="A25" s="56" t="s">
        <v>26</v>
      </c>
      <c r="B25" s="86">
        <v>2082</v>
      </c>
      <c r="C25" s="28">
        <v>2000</v>
      </c>
      <c r="D25" s="28">
        <v>2015</v>
      </c>
      <c r="E25" s="28">
        <v>2304</v>
      </c>
      <c r="F25" s="28">
        <v>1438</v>
      </c>
      <c r="G25" s="28">
        <f t="shared" si="0"/>
        <v>1882</v>
      </c>
      <c r="H25" s="29">
        <v>439</v>
      </c>
      <c r="I25" s="30">
        <v>495</v>
      </c>
      <c r="J25" s="30">
        <v>488</v>
      </c>
      <c r="K25" s="31">
        <v>460</v>
      </c>
      <c r="L25" s="32">
        <v>2012</v>
      </c>
      <c r="M25" s="87">
        <v>2821</v>
      </c>
      <c r="N25" s="34">
        <v>594</v>
      </c>
      <c r="O25" s="34">
        <v>604</v>
      </c>
      <c r="P25" s="34">
        <v>752</v>
      </c>
      <c r="Q25" s="34">
        <v>871</v>
      </c>
      <c r="R25" s="34">
        <v>557</v>
      </c>
    </row>
    <row r="26" spans="1:18" s="55" customFormat="1" ht="24" customHeight="1">
      <c r="A26" s="56" t="s">
        <v>27</v>
      </c>
      <c r="B26" s="86">
        <v>582</v>
      </c>
      <c r="C26" s="28">
        <v>545</v>
      </c>
      <c r="D26" s="28">
        <v>515</v>
      </c>
      <c r="E26" s="28">
        <v>622</v>
      </c>
      <c r="F26" s="28">
        <v>476</v>
      </c>
      <c r="G26" s="28">
        <f t="shared" si="0"/>
        <v>550</v>
      </c>
      <c r="H26" s="29">
        <v>133</v>
      </c>
      <c r="I26" s="30">
        <v>150</v>
      </c>
      <c r="J26" s="30">
        <v>122</v>
      </c>
      <c r="K26" s="31">
        <v>145</v>
      </c>
      <c r="L26" s="32">
        <v>644</v>
      </c>
      <c r="M26" s="87">
        <v>535</v>
      </c>
      <c r="N26" s="34">
        <v>124</v>
      </c>
      <c r="O26" s="34">
        <v>111</v>
      </c>
      <c r="P26" s="34">
        <v>110</v>
      </c>
      <c r="Q26" s="34">
        <v>190</v>
      </c>
      <c r="R26" s="34">
        <v>166</v>
      </c>
    </row>
    <row r="27" spans="1:18" s="55" customFormat="1" ht="24" customHeight="1">
      <c r="A27" s="56" t="s">
        <v>28</v>
      </c>
      <c r="B27" s="86">
        <v>3800</v>
      </c>
      <c r="C27" s="28">
        <v>3422</v>
      </c>
      <c r="D27" s="28">
        <v>3748</v>
      </c>
      <c r="E27" s="28">
        <v>4498</v>
      </c>
      <c r="F27" s="28">
        <v>4414</v>
      </c>
      <c r="G27" s="28">
        <f t="shared" si="0"/>
        <v>4486</v>
      </c>
      <c r="H27" s="29">
        <v>1161</v>
      </c>
      <c r="I27" s="30">
        <v>1126</v>
      </c>
      <c r="J27" s="30">
        <v>1006</v>
      </c>
      <c r="K27" s="31">
        <v>1193</v>
      </c>
      <c r="L27" s="32">
        <v>4916</v>
      </c>
      <c r="M27" s="87">
        <v>3131</v>
      </c>
      <c r="N27" s="34">
        <v>744</v>
      </c>
      <c r="O27" s="34">
        <v>703</v>
      </c>
      <c r="P27" s="34">
        <v>791</v>
      </c>
      <c r="Q27" s="34">
        <v>893</v>
      </c>
      <c r="R27" s="34">
        <v>920</v>
      </c>
    </row>
    <row r="28" spans="1:18" s="55" customFormat="1" ht="24" customHeight="1">
      <c r="A28" s="56" t="s">
        <v>29</v>
      </c>
      <c r="B28" s="86">
        <v>7436</v>
      </c>
      <c r="C28" s="28">
        <v>7142</v>
      </c>
      <c r="D28" s="28">
        <v>7576</v>
      </c>
      <c r="E28" s="28">
        <v>13576</v>
      </c>
      <c r="F28" s="28">
        <v>9158</v>
      </c>
      <c r="G28" s="28">
        <f t="shared" si="0"/>
        <v>11124</v>
      </c>
      <c r="H28" s="29">
        <v>2531</v>
      </c>
      <c r="I28" s="30">
        <v>3248</v>
      </c>
      <c r="J28" s="30">
        <v>2665</v>
      </c>
      <c r="K28" s="31">
        <v>2680</v>
      </c>
      <c r="L28" s="32">
        <v>11358</v>
      </c>
      <c r="M28" s="87">
        <v>7036</v>
      </c>
      <c r="N28" s="34">
        <v>1835</v>
      </c>
      <c r="O28" s="34">
        <v>1508</v>
      </c>
      <c r="P28" s="34">
        <v>1810</v>
      </c>
      <c r="Q28" s="34">
        <v>1883</v>
      </c>
      <c r="R28" s="34">
        <v>1866</v>
      </c>
    </row>
    <row r="29" spans="1:18" s="55" customFormat="1" ht="24" customHeight="1">
      <c r="A29" s="56" t="s">
        <v>30</v>
      </c>
      <c r="B29" s="86">
        <v>965</v>
      </c>
      <c r="C29" s="28">
        <v>910</v>
      </c>
      <c r="D29" s="28">
        <v>809</v>
      </c>
      <c r="E29" s="28">
        <v>966</v>
      </c>
      <c r="F29" s="28">
        <v>757</v>
      </c>
      <c r="G29" s="28">
        <f t="shared" si="0"/>
        <v>855</v>
      </c>
      <c r="H29" s="29">
        <v>207</v>
      </c>
      <c r="I29" s="30">
        <v>240</v>
      </c>
      <c r="J29" s="30">
        <v>224</v>
      </c>
      <c r="K29" s="31">
        <v>184</v>
      </c>
      <c r="L29" s="32">
        <v>866</v>
      </c>
      <c r="M29" s="87">
        <v>852</v>
      </c>
      <c r="N29" s="34">
        <v>211</v>
      </c>
      <c r="O29" s="34">
        <v>224</v>
      </c>
      <c r="P29" s="34">
        <v>218</v>
      </c>
      <c r="Q29" s="34">
        <v>199</v>
      </c>
      <c r="R29" s="34">
        <v>179</v>
      </c>
    </row>
    <row r="30" spans="1:18" s="55" customFormat="1" ht="24" customHeight="1">
      <c r="A30" s="56" t="s">
        <v>31</v>
      </c>
      <c r="B30" s="86">
        <v>1199</v>
      </c>
      <c r="C30" s="28">
        <v>1016</v>
      </c>
      <c r="D30" s="28">
        <v>1138</v>
      </c>
      <c r="E30" s="28">
        <v>1195</v>
      </c>
      <c r="F30" s="28">
        <v>1102</v>
      </c>
      <c r="G30" s="28">
        <f t="shared" si="0"/>
        <v>1237</v>
      </c>
      <c r="H30" s="29">
        <v>351</v>
      </c>
      <c r="I30" s="30">
        <v>312</v>
      </c>
      <c r="J30" s="30">
        <v>249</v>
      </c>
      <c r="K30" s="31">
        <v>325</v>
      </c>
      <c r="L30" s="32">
        <v>1339</v>
      </c>
      <c r="M30" s="87">
        <v>2256</v>
      </c>
      <c r="N30" s="34">
        <v>955</v>
      </c>
      <c r="O30" s="34">
        <v>373</v>
      </c>
      <c r="P30" s="34">
        <v>429</v>
      </c>
      <c r="Q30" s="34">
        <v>499</v>
      </c>
      <c r="R30" s="34">
        <v>429</v>
      </c>
    </row>
    <row r="31" spans="1:18" s="55" customFormat="1" ht="24" customHeight="1">
      <c r="A31" s="56" t="s">
        <v>32</v>
      </c>
      <c r="B31" s="86">
        <v>2405</v>
      </c>
      <c r="C31" s="28">
        <v>2128</v>
      </c>
      <c r="D31" s="28">
        <v>2209</v>
      </c>
      <c r="E31" s="28">
        <v>3455</v>
      </c>
      <c r="F31" s="28">
        <v>2068</v>
      </c>
      <c r="G31" s="28">
        <f t="shared" si="0"/>
        <v>2336</v>
      </c>
      <c r="H31" s="29">
        <v>659</v>
      </c>
      <c r="I31" s="30">
        <v>622</v>
      </c>
      <c r="J31" s="30">
        <v>518</v>
      </c>
      <c r="K31" s="31">
        <v>537</v>
      </c>
      <c r="L31" s="32">
        <v>2680</v>
      </c>
      <c r="M31" s="87">
        <v>889</v>
      </c>
      <c r="N31" s="34">
        <v>159</v>
      </c>
      <c r="O31" s="34">
        <v>223</v>
      </c>
      <c r="P31" s="34">
        <v>249</v>
      </c>
      <c r="Q31" s="34">
        <v>258</v>
      </c>
      <c r="R31" s="34">
        <v>214</v>
      </c>
    </row>
    <row r="32" spans="1:18" s="55" customFormat="1" ht="24" customHeight="1">
      <c r="A32" s="56" t="s">
        <v>33</v>
      </c>
      <c r="B32" s="86">
        <v>12922</v>
      </c>
      <c r="C32" s="28">
        <v>12558</v>
      </c>
      <c r="D32" s="28">
        <v>12223</v>
      </c>
      <c r="E32" s="28">
        <v>16200</v>
      </c>
      <c r="F32" s="28">
        <v>13436</v>
      </c>
      <c r="G32" s="28">
        <f t="shared" si="0"/>
        <v>15718</v>
      </c>
      <c r="H32" s="29">
        <v>3859</v>
      </c>
      <c r="I32" s="30">
        <v>4299</v>
      </c>
      <c r="J32" s="30">
        <v>3539</v>
      </c>
      <c r="K32" s="31">
        <v>4021</v>
      </c>
      <c r="L32" s="32">
        <v>16436</v>
      </c>
      <c r="M32" s="87">
        <v>15685</v>
      </c>
      <c r="N32" s="34">
        <v>3372</v>
      </c>
      <c r="O32" s="34">
        <v>3281</v>
      </c>
      <c r="P32" s="34">
        <v>4512</v>
      </c>
      <c r="Q32" s="34">
        <v>4520</v>
      </c>
      <c r="R32" s="34">
        <v>3598</v>
      </c>
    </row>
    <row r="33" spans="1:18" s="55" customFormat="1" ht="24" customHeight="1">
      <c r="A33" s="56" t="s">
        <v>34</v>
      </c>
      <c r="B33" s="86">
        <v>4103</v>
      </c>
      <c r="C33" s="28">
        <v>3806</v>
      </c>
      <c r="D33" s="28">
        <v>4328</v>
      </c>
      <c r="E33" s="28">
        <v>7480</v>
      </c>
      <c r="F33" s="28">
        <v>4284</v>
      </c>
      <c r="G33" s="28">
        <f t="shared" si="0"/>
        <v>4287</v>
      </c>
      <c r="H33" s="29">
        <v>1304</v>
      </c>
      <c r="I33" s="30">
        <v>1071</v>
      </c>
      <c r="J33" s="30">
        <v>869</v>
      </c>
      <c r="K33" s="31">
        <v>1043</v>
      </c>
      <c r="L33" s="32">
        <v>4999</v>
      </c>
      <c r="M33" s="87">
        <v>2960</v>
      </c>
      <c r="N33" s="34">
        <v>1780</v>
      </c>
      <c r="O33" s="34">
        <v>385</v>
      </c>
      <c r="P33" s="34">
        <v>456</v>
      </c>
      <c r="Q33" s="34">
        <v>339</v>
      </c>
      <c r="R33" s="34">
        <v>443</v>
      </c>
    </row>
    <row r="34" spans="1:18" s="55" customFormat="1" ht="24" customHeight="1">
      <c r="A34" s="56" t="s">
        <v>35</v>
      </c>
      <c r="B34" s="86">
        <v>345</v>
      </c>
      <c r="C34" s="28">
        <v>312</v>
      </c>
      <c r="D34" s="28">
        <v>327</v>
      </c>
      <c r="E34" s="28">
        <v>353</v>
      </c>
      <c r="F34" s="28">
        <v>226</v>
      </c>
      <c r="G34" s="28">
        <f t="shared" si="0"/>
        <v>260</v>
      </c>
      <c r="H34" s="29">
        <v>75</v>
      </c>
      <c r="I34" s="30">
        <v>79</v>
      </c>
      <c r="J34" s="30">
        <v>44</v>
      </c>
      <c r="K34" s="31">
        <v>62</v>
      </c>
      <c r="L34" s="32">
        <v>272</v>
      </c>
      <c r="M34" s="87">
        <v>269</v>
      </c>
      <c r="N34" s="34">
        <v>61</v>
      </c>
      <c r="O34" s="34">
        <v>75</v>
      </c>
      <c r="P34" s="34">
        <v>59</v>
      </c>
      <c r="Q34" s="34">
        <v>74</v>
      </c>
      <c r="R34" s="34">
        <v>86</v>
      </c>
    </row>
    <row r="35" spans="1:18" s="55" customFormat="1" ht="24" customHeight="1">
      <c r="A35" s="56" t="s">
        <v>36</v>
      </c>
      <c r="B35" s="86">
        <v>575</v>
      </c>
      <c r="C35" s="28">
        <v>392</v>
      </c>
      <c r="D35" s="28">
        <v>363</v>
      </c>
      <c r="E35" s="28">
        <v>418</v>
      </c>
      <c r="F35" s="28">
        <v>458</v>
      </c>
      <c r="G35" s="28">
        <f t="shared" si="0"/>
        <v>624</v>
      </c>
      <c r="H35" s="29">
        <v>140</v>
      </c>
      <c r="I35" s="30">
        <v>142</v>
      </c>
      <c r="J35" s="30">
        <v>182</v>
      </c>
      <c r="K35" s="31">
        <v>160</v>
      </c>
      <c r="L35" s="32">
        <v>543</v>
      </c>
      <c r="M35" s="87">
        <v>498</v>
      </c>
      <c r="N35" s="34">
        <v>144</v>
      </c>
      <c r="O35" s="34">
        <v>150</v>
      </c>
      <c r="P35" s="34">
        <v>113</v>
      </c>
      <c r="Q35" s="34">
        <v>91</v>
      </c>
      <c r="R35" s="34">
        <v>115</v>
      </c>
    </row>
    <row r="36" spans="1:18" s="55" customFormat="1" ht="24" customHeight="1">
      <c r="A36" s="56" t="s">
        <v>37</v>
      </c>
      <c r="B36" s="86">
        <v>265</v>
      </c>
      <c r="C36" s="28">
        <v>219</v>
      </c>
      <c r="D36" s="28">
        <v>128</v>
      </c>
      <c r="E36" s="28">
        <v>77</v>
      </c>
      <c r="F36" s="28">
        <v>157</v>
      </c>
      <c r="G36" s="28">
        <f t="shared" si="0"/>
        <v>285</v>
      </c>
      <c r="H36" s="29">
        <v>60</v>
      </c>
      <c r="I36" s="30">
        <v>40</v>
      </c>
      <c r="J36" s="30">
        <v>107</v>
      </c>
      <c r="K36" s="31">
        <v>78</v>
      </c>
      <c r="L36" s="32">
        <v>500</v>
      </c>
      <c r="M36" s="87">
        <v>138</v>
      </c>
      <c r="N36" s="34">
        <v>43</v>
      </c>
      <c r="O36" s="34">
        <v>53</v>
      </c>
      <c r="P36" s="34">
        <v>26</v>
      </c>
      <c r="Q36" s="34">
        <v>16</v>
      </c>
      <c r="R36" s="34">
        <v>12</v>
      </c>
    </row>
    <row r="37" spans="1:18" s="55" customFormat="1" ht="24" customHeight="1">
      <c r="A37" s="56" t="s">
        <v>38</v>
      </c>
      <c r="B37" s="86">
        <v>241</v>
      </c>
      <c r="C37" s="28">
        <v>171</v>
      </c>
      <c r="D37" s="28">
        <v>236</v>
      </c>
      <c r="E37" s="28">
        <v>296</v>
      </c>
      <c r="F37" s="28">
        <v>310</v>
      </c>
      <c r="G37" s="28">
        <f t="shared" si="0"/>
        <v>293</v>
      </c>
      <c r="H37" s="29">
        <v>94</v>
      </c>
      <c r="I37" s="30">
        <v>75</v>
      </c>
      <c r="J37" s="30">
        <v>74</v>
      </c>
      <c r="K37" s="31">
        <v>50</v>
      </c>
      <c r="L37" s="32">
        <v>326</v>
      </c>
      <c r="M37" s="87">
        <v>343</v>
      </c>
      <c r="N37" s="34">
        <v>78</v>
      </c>
      <c r="O37" s="34">
        <v>98</v>
      </c>
      <c r="P37" s="34">
        <v>88</v>
      </c>
      <c r="Q37" s="34">
        <v>79</v>
      </c>
      <c r="R37" s="34">
        <v>84</v>
      </c>
    </row>
    <row r="38" spans="1:18" s="55" customFormat="1" ht="24" customHeight="1">
      <c r="A38" s="56" t="s">
        <v>39</v>
      </c>
      <c r="B38" s="86">
        <v>1710</v>
      </c>
      <c r="C38" s="28">
        <v>1446</v>
      </c>
      <c r="D38" s="28">
        <v>1310</v>
      </c>
      <c r="E38" s="28">
        <v>1943</v>
      </c>
      <c r="F38" s="28">
        <v>2114</v>
      </c>
      <c r="G38" s="28">
        <f t="shared" si="0"/>
        <v>2833</v>
      </c>
      <c r="H38" s="29">
        <v>643</v>
      </c>
      <c r="I38" s="30">
        <v>727</v>
      </c>
      <c r="J38" s="30">
        <v>763</v>
      </c>
      <c r="K38" s="31">
        <v>700</v>
      </c>
      <c r="L38" s="32">
        <v>2684</v>
      </c>
      <c r="M38" s="87">
        <v>1630</v>
      </c>
      <c r="N38" s="34">
        <v>488</v>
      </c>
      <c r="O38" s="34">
        <v>352</v>
      </c>
      <c r="P38" s="34">
        <v>373</v>
      </c>
      <c r="Q38" s="34">
        <v>417</v>
      </c>
      <c r="R38" s="34">
        <v>366</v>
      </c>
    </row>
    <row r="39" spans="1:18" s="55" customFormat="1" ht="24" customHeight="1">
      <c r="A39" s="56" t="s">
        <v>40</v>
      </c>
      <c r="B39" s="86">
        <v>2762</v>
      </c>
      <c r="C39" s="28">
        <v>2462</v>
      </c>
      <c r="D39" s="28">
        <v>2749</v>
      </c>
      <c r="E39" s="28">
        <v>2683</v>
      </c>
      <c r="F39" s="28">
        <v>1967</v>
      </c>
      <c r="G39" s="28">
        <f t="shared" si="0"/>
        <v>2568</v>
      </c>
      <c r="H39" s="29">
        <v>689</v>
      </c>
      <c r="I39" s="30">
        <v>668</v>
      </c>
      <c r="J39" s="30">
        <v>569</v>
      </c>
      <c r="K39" s="31">
        <v>642</v>
      </c>
      <c r="L39" s="32">
        <v>3119</v>
      </c>
      <c r="M39" s="87">
        <v>3522</v>
      </c>
      <c r="N39" s="34">
        <v>730</v>
      </c>
      <c r="O39" s="34">
        <v>727</v>
      </c>
      <c r="P39" s="34">
        <v>986</v>
      </c>
      <c r="Q39" s="34">
        <v>1079</v>
      </c>
      <c r="R39" s="34">
        <v>784</v>
      </c>
    </row>
    <row r="40" spans="1:18" s="55" customFormat="1" ht="24" customHeight="1">
      <c r="A40" s="56" t="s">
        <v>41</v>
      </c>
      <c r="B40" s="86">
        <v>989</v>
      </c>
      <c r="C40" s="28">
        <v>801</v>
      </c>
      <c r="D40" s="28">
        <v>823</v>
      </c>
      <c r="E40" s="28">
        <v>676</v>
      </c>
      <c r="F40" s="28">
        <v>864</v>
      </c>
      <c r="G40" s="28">
        <f t="shared" si="0"/>
        <v>1094</v>
      </c>
      <c r="H40" s="29">
        <v>204</v>
      </c>
      <c r="I40" s="30">
        <v>356</v>
      </c>
      <c r="J40" s="30">
        <v>252</v>
      </c>
      <c r="K40" s="31">
        <v>282</v>
      </c>
      <c r="L40" s="32">
        <v>1347</v>
      </c>
      <c r="M40" s="87">
        <v>925</v>
      </c>
      <c r="N40" s="34">
        <v>273</v>
      </c>
      <c r="O40" s="34">
        <v>161</v>
      </c>
      <c r="P40" s="34">
        <v>210</v>
      </c>
      <c r="Q40" s="34">
        <v>281</v>
      </c>
      <c r="R40" s="34">
        <v>187</v>
      </c>
    </row>
    <row r="41" spans="1:18" s="55" customFormat="1" ht="24" customHeight="1">
      <c r="A41" s="56" t="s">
        <v>42</v>
      </c>
      <c r="B41" s="86">
        <v>603</v>
      </c>
      <c r="C41" s="28">
        <v>427</v>
      </c>
      <c r="D41" s="28">
        <v>523</v>
      </c>
      <c r="E41" s="28">
        <v>501</v>
      </c>
      <c r="F41" s="28">
        <v>384</v>
      </c>
      <c r="G41" s="28">
        <f t="shared" si="0"/>
        <v>580</v>
      </c>
      <c r="H41" s="29">
        <v>197</v>
      </c>
      <c r="I41" s="30">
        <v>151</v>
      </c>
      <c r="J41" s="30">
        <v>127</v>
      </c>
      <c r="K41" s="31">
        <v>105</v>
      </c>
      <c r="L41" s="32">
        <v>596</v>
      </c>
      <c r="M41" s="87">
        <v>886</v>
      </c>
      <c r="N41" s="34">
        <v>205</v>
      </c>
      <c r="O41" s="34">
        <v>162</v>
      </c>
      <c r="P41" s="34">
        <v>231</v>
      </c>
      <c r="Q41" s="34">
        <v>288</v>
      </c>
      <c r="R41" s="34">
        <v>223</v>
      </c>
    </row>
    <row r="42" spans="1:18" s="55" customFormat="1" ht="24" customHeight="1">
      <c r="A42" s="56" t="s">
        <v>43</v>
      </c>
      <c r="B42" s="86">
        <v>886</v>
      </c>
      <c r="C42" s="28">
        <v>949</v>
      </c>
      <c r="D42" s="28">
        <v>779</v>
      </c>
      <c r="E42" s="28">
        <v>591</v>
      </c>
      <c r="F42" s="28">
        <v>527</v>
      </c>
      <c r="G42" s="28">
        <f t="shared" si="0"/>
        <v>597</v>
      </c>
      <c r="H42" s="29">
        <v>136</v>
      </c>
      <c r="I42" s="30">
        <v>186</v>
      </c>
      <c r="J42" s="30">
        <v>113</v>
      </c>
      <c r="K42" s="31">
        <v>162</v>
      </c>
      <c r="L42" s="32">
        <v>731</v>
      </c>
      <c r="M42" s="87">
        <v>937</v>
      </c>
      <c r="N42" s="34">
        <v>193</v>
      </c>
      <c r="O42" s="34">
        <v>230</v>
      </c>
      <c r="P42" s="34">
        <v>287</v>
      </c>
      <c r="Q42" s="34">
        <v>227</v>
      </c>
      <c r="R42" s="34">
        <v>257</v>
      </c>
    </row>
    <row r="43" spans="1:18" s="55" customFormat="1" ht="24" customHeight="1">
      <c r="A43" s="56" t="s">
        <v>44</v>
      </c>
      <c r="B43" s="86">
        <v>991</v>
      </c>
      <c r="C43" s="28">
        <v>950</v>
      </c>
      <c r="D43" s="28">
        <v>1209</v>
      </c>
      <c r="E43" s="28">
        <v>813</v>
      </c>
      <c r="F43" s="28">
        <v>853</v>
      </c>
      <c r="G43" s="28">
        <f t="shared" si="0"/>
        <v>1030</v>
      </c>
      <c r="H43" s="29">
        <v>266</v>
      </c>
      <c r="I43" s="30">
        <v>277</v>
      </c>
      <c r="J43" s="30">
        <v>216</v>
      </c>
      <c r="K43" s="31">
        <v>271</v>
      </c>
      <c r="L43" s="32">
        <v>1234</v>
      </c>
      <c r="M43" s="87">
        <v>1599</v>
      </c>
      <c r="N43" s="34">
        <v>306</v>
      </c>
      <c r="O43" s="34">
        <v>327</v>
      </c>
      <c r="P43" s="34">
        <v>417</v>
      </c>
      <c r="Q43" s="34">
        <v>549</v>
      </c>
      <c r="R43" s="34">
        <v>361</v>
      </c>
    </row>
    <row r="44" spans="1:18" s="55" customFormat="1" ht="24" customHeight="1">
      <c r="A44" s="56" t="s">
        <v>45</v>
      </c>
      <c r="B44" s="86">
        <v>465</v>
      </c>
      <c r="C44" s="28">
        <v>267</v>
      </c>
      <c r="D44" s="28">
        <v>383</v>
      </c>
      <c r="E44" s="28">
        <v>382</v>
      </c>
      <c r="F44" s="28">
        <v>391</v>
      </c>
      <c r="G44" s="28">
        <f t="shared" si="0"/>
        <v>502</v>
      </c>
      <c r="H44" s="29">
        <v>99</v>
      </c>
      <c r="I44" s="30">
        <v>119</v>
      </c>
      <c r="J44" s="30">
        <v>132</v>
      </c>
      <c r="K44" s="31">
        <v>152</v>
      </c>
      <c r="L44" s="32">
        <v>540</v>
      </c>
      <c r="M44" s="87">
        <v>208</v>
      </c>
      <c r="N44" s="34">
        <v>112</v>
      </c>
      <c r="O44" s="34">
        <v>24</v>
      </c>
      <c r="P44" s="34">
        <v>37</v>
      </c>
      <c r="Q44" s="34">
        <v>35</v>
      </c>
      <c r="R44" s="34">
        <v>43</v>
      </c>
    </row>
    <row r="45" spans="1:18" s="55" customFormat="1" ht="24" customHeight="1">
      <c r="A45" s="56" t="s">
        <v>46</v>
      </c>
      <c r="B45" s="86">
        <v>6096</v>
      </c>
      <c r="C45" s="28">
        <v>5916</v>
      </c>
      <c r="D45" s="28">
        <v>5942</v>
      </c>
      <c r="E45" s="28">
        <v>7024</v>
      </c>
      <c r="F45" s="28">
        <v>7876</v>
      </c>
      <c r="G45" s="28">
        <f t="shared" si="0"/>
        <v>9436</v>
      </c>
      <c r="H45" s="29">
        <v>2350</v>
      </c>
      <c r="I45" s="30">
        <v>2557</v>
      </c>
      <c r="J45" s="30">
        <v>2149</v>
      </c>
      <c r="K45" s="31">
        <v>2380</v>
      </c>
      <c r="L45" s="32">
        <v>9848</v>
      </c>
      <c r="M45" s="87">
        <v>9777</v>
      </c>
      <c r="N45" s="34">
        <v>2515</v>
      </c>
      <c r="O45" s="34">
        <v>2378</v>
      </c>
      <c r="P45" s="34">
        <v>2125</v>
      </c>
      <c r="Q45" s="34">
        <v>2759</v>
      </c>
      <c r="R45" s="34">
        <v>2304</v>
      </c>
    </row>
    <row r="46" spans="1:18" s="55" customFormat="1" ht="24" customHeight="1">
      <c r="A46" s="56" t="s">
        <v>47</v>
      </c>
      <c r="B46" s="86">
        <v>1160</v>
      </c>
      <c r="C46" s="28">
        <v>1075</v>
      </c>
      <c r="D46" s="28">
        <v>1083</v>
      </c>
      <c r="E46" s="28">
        <v>1106</v>
      </c>
      <c r="F46" s="28">
        <v>1007</v>
      </c>
      <c r="G46" s="28">
        <f t="shared" si="0"/>
        <v>1196</v>
      </c>
      <c r="H46" s="29">
        <v>210</v>
      </c>
      <c r="I46" s="30">
        <v>316</v>
      </c>
      <c r="J46" s="30">
        <v>266</v>
      </c>
      <c r="K46" s="31">
        <v>404</v>
      </c>
      <c r="L46" s="32">
        <v>1670</v>
      </c>
      <c r="M46" s="87">
        <v>1263</v>
      </c>
      <c r="N46" s="34">
        <v>303</v>
      </c>
      <c r="O46" s="34">
        <v>319</v>
      </c>
      <c r="P46" s="34">
        <v>331</v>
      </c>
      <c r="Q46" s="34">
        <v>310</v>
      </c>
      <c r="R46" s="34">
        <v>297</v>
      </c>
    </row>
    <row r="47" spans="1:18" s="55" customFormat="1" ht="24" customHeight="1">
      <c r="A47" s="56" t="s">
        <v>48</v>
      </c>
      <c r="B47" s="86">
        <v>726</v>
      </c>
      <c r="C47" s="28">
        <v>652</v>
      </c>
      <c r="D47" s="28">
        <v>722</v>
      </c>
      <c r="E47" s="28">
        <v>653</v>
      </c>
      <c r="F47" s="28">
        <v>773</v>
      </c>
      <c r="G47" s="28">
        <f t="shared" si="0"/>
        <v>913</v>
      </c>
      <c r="H47" s="29">
        <v>208</v>
      </c>
      <c r="I47" s="30">
        <v>213</v>
      </c>
      <c r="J47" s="30">
        <v>222</v>
      </c>
      <c r="K47" s="31">
        <v>270</v>
      </c>
      <c r="L47" s="32">
        <v>895</v>
      </c>
      <c r="M47" s="87">
        <v>985</v>
      </c>
      <c r="N47" s="34">
        <v>267</v>
      </c>
      <c r="O47" s="34">
        <v>232</v>
      </c>
      <c r="P47" s="34">
        <v>264</v>
      </c>
      <c r="Q47" s="34">
        <v>222</v>
      </c>
      <c r="R47" s="34">
        <v>243</v>
      </c>
    </row>
    <row r="48" spans="1:18" s="55" customFormat="1" ht="24" customHeight="1">
      <c r="A48" s="56" t="s">
        <v>49</v>
      </c>
      <c r="B48" s="86">
        <v>777</v>
      </c>
      <c r="C48" s="28">
        <v>766</v>
      </c>
      <c r="D48" s="28">
        <v>953</v>
      </c>
      <c r="E48" s="28">
        <v>1057</v>
      </c>
      <c r="F48" s="28">
        <v>893</v>
      </c>
      <c r="G48" s="28">
        <f t="shared" si="0"/>
        <v>1121</v>
      </c>
      <c r="H48" s="29">
        <v>253</v>
      </c>
      <c r="I48" s="30">
        <v>261</v>
      </c>
      <c r="J48" s="30">
        <v>328</v>
      </c>
      <c r="K48" s="31">
        <v>279</v>
      </c>
      <c r="L48" s="32">
        <v>1481</v>
      </c>
      <c r="M48" s="87">
        <v>1482</v>
      </c>
      <c r="N48" s="34">
        <v>125</v>
      </c>
      <c r="O48" s="34">
        <v>411</v>
      </c>
      <c r="P48" s="34">
        <v>454</v>
      </c>
      <c r="Q48" s="34">
        <v>492</v>
      </c>
      <c r="R48" s="34">
        <v>408</v>
      </c>
    </row>
    <row r="49" spans="1:18" s="55" customFormat="1" ht="24" customHeight="1">
      <c r="A49" s="56" t="s">
        <v>50</v>
      </c>
      <c r="B49" s="86">
        <v>1169</v>
      </c>
      <c r="C49" s="28">
        <v>973</v>
      </c>
      <c r="D49" s="28">
        <v>1237</v>
      </c>
      <c r="E49" s="28">
        <v>1306</v>
      </c>
      <c r="F49" s="28">
        <v>1093</v>
      </c>
      <c r="G49" s="28">
        <f t="shared" si="0"/>
        <v>1202</v>
      </c>
      <c r="H49" s="29">
        <v>311</v>
      </c>
      <c r="I49" s="30">
        <v>369</v>
      </c>
      <c r="J49" s="30">
        <v>279</v>
      </c>
      <c r="K49" s="31">
        <v>243</v>
      </c>
      <c r="L49" s="32">
        <v>1015</v>
      </c>
      <c r="M49" s="87">
        <v>1314</v>
      </c>
      <c r="N49" s="34">
        <v>267</v>
      </c>
      <c r="O49" s="34">
        <v>273</v>
      </c>
      <c r="P49" s="34">
        <v>338</v>
      </c>
      <c r="Q49" s="34">
        <v>436</v>
      </c>
      <c r="R49" s="34">
        <v>375</v>
      </c>
    </row>
    <row r="50" spans="1:18" s="55" customFormat="1" ht="24" customHeight="1">
      <c r="A50" s="56" t="s">
        <v>51</v>
      </c>
      <c r="B50" s="86">
        <v>1402</v>
      </c>
      <c r="C50" s="28">
        <v>1210</v>
      </c>
      <c r="D50" s="28">
        <v>1319</v>
      </c>
      <c r="E50" s="28">
        <v>1139</v>
      </c>
      <c r="F50" s="28">
        <v>1114</v>
      </c>
      <c r="G50" s="28">
        <f t="shared" si="0"/>
        <v>1333</v>
      </c>
      <c r="H50" s="29">
        <v>405</v>
      </c>
      <c r="I50" s="30">
        <v>333</v>
      </c>
      <c r="J50" s="30">
        <v>277</v>
      </c>
      <c r="K50" s="88">
        <v>318</v>
      </c>
      <c r="L50" s="89">
        <v>1502</v>
      </c>
      <c r="M50" s="87">
        <v>1602</v>
      </c>
      <c r="N50" s="34">
        <v>467</v>
      </c>
      <c r="O50" s="34">
        <v>429</v>
      </c>
      <c r="P50" s="34">
        <v>366</v>
      </c>
      <c r="Q50" s="34">
        <v>340</v>
      </c>
      <c r="R50" s="34">
        <v>346</v>
      </c>
    </row>
    <row r="51" spans="1:18" s="55" customFormat="1" ht="24" customHeight="1">
      <c r="A51" s="56" t="s">
        <v>52</v>
      </c>
      <c r="B51" s="86">
        <v>613</v>
      </c>
      <c r="C51" s="28">
        <v>470</v>
      </c>
      <c r="D51" s="28">
        <v>547</v>
      </c>
      <c r="E51" s="28">
        <v>452</v>
      </c>
      <c r="F51" s="28">
        <v>386</v>
      </c>
      <c r="G51" s="28">
        <f t="shared" si="0"/>
        <v>468</v>
      </c>
      <c r="H51" s="29">
        <v>116</v>
      </c>
      <c r="I51" s="30">
        <v>124</v>
      </c>
      <c r="J51" s="30">
        <v>107</v>
      </c>
      <c r="K51" s="31">
        <v>121</v>
      </c>
      <c r="L51" s="32">
        <v>581</v>
      </c>
      <c r="M51" s="87">
        <v>833</v>
      </c>
      <c r="N51" s="34">
        <v>178</v>
      </c>
      <c r="O51" s="34">
        <v>176</v>
      </c>
      <c r="P51" s="34">
        <v>188</v>
      </c>
      <c r="Q51" s="34">
        <v>291</v>
      </c>
      <c r="R51" s="34">
        <v>231</v>
      </c>
    </row>
    <row r="52" spans="1:18" s="55" customFormat="1" ht="24" customHeight="1" thickBot="1">
      <c r="A52" s="57" t="s">
        <v>53</v>
      </c>
      <c r="B52" s="90">
        <v>1970</v>
      </c>
      <c r="C52" s="91">
        <v>1644</v>
      </c>
      <c r="D52" s="91">
        <v>1737</v>
      </c>
      <c r="E52" s="92">
        <v>2254</v>
      </c>
      <c r="F52" s="92">
        <v>1923</v>
      </c>
      <c r="G52" s="92">
        <f t="shared" si="0"/>
        <v>1727</v>
      </c>
      <c r="H52" s="29">
        <v>436</v>
      </c>
      <c r="I52" s="30">
        <v>416</v>
      </c>
      <c r="J52" s="38">
        <v>404</v>
      </c>
      <c r="K52" s="39">
        <v>471</v>
      </c>
      <c r="L52" s="93">
        <v>1689</v>
      </c>
      <c r="M52" s="94">
        <v>1101</v>
      </c>
      <c r="N52" s="42">
        <v>201</v>
      </c>
      <c r="O52" s="42">
        <v>186</v>
      </c>
      <c r="P52" s="42">
        <v>338</v>
      </c>
      <c r="Q52" s="42">
        <v>376</v>
      </c>
      <c r="R52" s="42">
        <v>274</v>
      </c>
    </row>
    <row r="53" spans="1:18" s="55" customFormat="1" ht="24" customHeight="1" thickTop="1">
      <c r="A53" s="95" t="s">
        <v>54</v>
      </c>
      <c r="B53" s="337">
        <v>111046</v>
      </c>
      <c r="C53" s="327">
        <v>103206</v>
      </c>
      <c r="D53" s="327">
        <v>107266</v>
      </c>
      <c r="E53" s="327">
        <v>141269</v>
      </c>
      <c r="F53" s="327">
        <v>108911</v>
      </c>
      <c r="G53" s="327">
        <v>130153</v>
      </c>
      <c r="H53" s="96">
        <v>32517</v>
      </c>
      <c r="I53" s="97">
        <v>34365</v>
      </c>
      <c r="J53" s="97">
        <v>30743</v>
      </c>
      <c r="K53" s="98">
        <v>32528</v>
      </c>
      <c r="L53" s="327">
        <v>146585</v>
      </c>
      <c r="M53" s="325">
        <f>SUM(M6:M52)</f>
        <v>161474</v>
      </c>
      <c r="N53" s="99">
        <f>SUM(N6:N52)</f>
        <v>42798</v>
      </c>
      <c r="O53" s="99">
        <f>SUM(O6:O52)</f>
        <v>34644</v>
      </c>
      <c r="P53" s="99">
        <f>SUM(P6:P52)</f>
        <v>40182</v>
      </c>
      <c r="Q53" s="99">
        <f>SUM(Q6:Q52)</f>
        <v>43850</v>
      </c>
      <c r="R53" s="58">
        <v>37203</v>
      </c>
    </row>
    <row r="54" spans="1:18" s="55" customFormat="1" ht="24" customHeight="1">
      <c r="A54" s="100" t="s">
        <v>55</v>
      </c>
      <c r="B54" s="338"/>
      <c r="C54" s="328"/>
      <c r="D54" s="328"/>
      <c r="E54" s="328"/>
      <c r="F54" s="328"/>
      <c r="G54" s="328"/>
      <c r="H54" s="339">
        <v>130153</v>
      </c>
      <c r="I54" s="340"/>
      <c r="J54" s="340"/>
      <c r="K54" s="341"/>
      <c r="L54" s="328"/>
      <c r="M54" s="326"/>
      <c r="N54" s="329">
        <f>O53+N53+Q53+P53</f>
        <v>161474</v>
      </c>
      <c r="O54" s="330"/>
      <c r="P54" s="330"/>
      <c r="Q54" s="331"/>
      <c r="R54" s="101"/>
    </row>
    <row r="55" spans="1:18" s="55" customFormat="1" ht="15" customHeight="1">
      <c r="A55" s="102"/>
      <c r="B55" s="52"/>
      <c r="C55" s="52"/>
      <c r="D55" s="52"/>
      <c r="E55" s="52"/>
      <c r="F55" s="52"/>
      <c r="G55" s="52"/>
      <c r="H55" s="52"/>
      <c r="I55" s="52"/>
      <c r="J55" s="52"/>
      <c r="K55" s="103"/>
      <c r="L55" s="103"/>
      <c r="M55" s="103"/>
      <c r="N55" s="104"/>
      <c r="O55" s="104"/>
      <c r="P55" s="104"/>
      <c r="Q55" s="104"/>
      <c r="R55" s="104"/>
    </row>
    <row r="56" spans="11:18" ht="27" customHeight="1">
      <c r="K56" s="106"/>
      <c r="L56" s="106"/>
      <c r="M56" s="106"/>
      <c r="N56" s="107"/>
      <c r="O56" s="107"/>
      <c r="P56" s="107"/>
      <c r="Q56" s="107"/>
      <c r="R56" s="107"/>
    </row>
    <row r="57" spans="11:18" ht="27" customHeight="1">
      <c r="K57" s="106"/>
      <c r="L57" s="106"/>
      <c r="M57" s="106"/>
      <c r="N57" s="55"/>
      <c r="O57" s="55"/>
      <c r="P57" s="55"/>
      <c r="Q57" s="55"/>
      <c r="R57" s="55"/>
    </row>
    <row r="58" spans="11:13" ht="27" customHeight="1">
      <c r="K58" s="106"/>
      <c r="L58" s="106"/>
      <c r="M58" s="106"/>
    </row>
    <row r="59" spans="11:13" ht="27" customHeight="1">
      <c r="K59" s="106"/>
      <c r="L59" s="106"/>
      <c r="M59" s="106"/>
    </row>
    <row r="60" spans="11:13" ht="27" customHeight="1">
      <c r="K60" s="106"/>
      <c r="L60" s="106"/>
      <c r="M60" s="106"/>
    </row>
    <row r="61" spans="11:13" ht="27" customHeight="1">
      <c r="K61" s="106"/>
      <c r="L61" s="106"/>
      <c r="M61" s="106"/>
    </row>
    <row r="62" spans="11:13" ht="27" customHeight="1">
      <c r="K62" s="106"/>
      <c r="L62" s="106"/>
      <c r="M62" s="106"/>
    </row>
    <row r="63" spans="11:13" ht="27" customHeight="1">
      <c r="K63" s="106"/>
      <c r="L63" s="106"/>
      <c r="M63" s="106"/>
    </row>
    <row r="64" spans="11:13" ht="27" customHeight="1">
      <c r="K64" s="106"/>
      <c r="L64" s="106"/>
      <c r="M64" s="106"/>
    </row>
  </sheetData>
  <sheetProtection/>
  <mergeCells count="21">
    <mergeCell ref="B4:B5"/>
    <mergeCell ref="G3:K3"/>
    <mergeCell ref="C4:C5"/>
    <mergeCell ref="D4:D5"/>
    <mergeCell ref="F4:F5"/>
    <mergeCell ref="E4:E5"/>
    <mergeCell ref="M4:M5"/>
    <mergeCell ref="A1:Q1"/>
    <mergeCell ref="F53:F54"/>
    <mergeCell ref="B53:B54"/>
    <mergeCell ref="C53:C54"/>
    <mergeCell ref="D53:D54"/>
    <mergeCell ref="E53:E54"/>
    <mergeCell ref="M3:Q3"/>
    <mergeCell ref="M53:M54"/>
    <mergeCell ref="G53:G54"/>
    <mergeCell ref="N54:Q54"/>
    <mergeCell ref="L53:L54"/>
    <mergeCell ref="G4:G5"/>
    <mergeCell ref="L4:L5"/>
    <mergeCell ref="H54:K54"/>
  </mergeCells>
  <printOptions horizontalCentered="1"/>
  <pageMargins left="0.4724409448818898" right="0.31496062992125984" top="0.6299212598425197" bottom="0" header="0.8267716535433072" footer="0.1968503937007874"/>
  <pageSetup fitToHeight="1" fitToWidth="1" horizontalDpi="600" verticalDpi="600" orientation="portrait" paperSize="9" scale="68" r:id="rId1"/>
</worksheet>
</file>

<file path=xl/worksheets/sheet6.xml><?xml version="1.0" encoding="utf-8"?>
<worksheet xmlns="http://schemas.openxmlformats.org/spreadsheetml/2006/main" xmlns:r="http://schemas.openxmlformats.org/officeDocument/2006/relationships">
  <sheetPr>
    <pageSetUpPr fitToPage="1"/>
  </sheetPr>
  <dimension ref="A1:AA62"/>
  <sheetViews>
    <sheetView zoomScale="75" zoomScaleNormal="75" zoomScaleSheetLayoutView="75" zoomScalePageLayoutView="0" workbookViewId="0" topLeftCell="A1">
      <selection activeCell="A1" sqref="A1"/>
    </sheetView>
  </sheetViews>
  <sheetFormatPr defaultColWidth="9.00390625" defaultRowHeight="13.5"/>
  <cols>
    <col min="1" max="1" width="11.25390625" style="120" customWidth="1"/>
    <col min="2" max="2" width="8.625" style="120" customWidth="1"/>
    <col min="3" max="3" width="17.625" style="120" customWidth="1"/>
    <col min="4" max="4" width="1.875" style="0" customWidth="1"/>
    <col min="5" max="5" width="5.625" style="120" customWidth="1"/>
    <col min="6" max="6" width="5.125" style="0" customWidth="1"/>
    <col min="7" max="7" width="5.625" style="120" customWidth="1"/>
    <col min="8" max="8" width="5.125" style="0" customWidth="1"/>
    <col min="9" max="9" width="5.625" style="120" customWidth="1"/>
    <col min="10" max="10" width="5.125" style="0" customWidth="1"/>
    <col min="11" max="11" width="1.875" style="0" customWidth="1"/>
    <col min="12" max="12" width="5.625" style="120" customWidth="1"/>
    <col min="13" max="13" width="5.125" style="0" customWidth="1"/>
    <col min="14" max="14" width="5.625" style="120" customWidth="1"/>
    <col min="15" max="15" width="5.125" style="0" customWidth="1"/>
    <col min="16" max="16" width="5.625" style="120" customWidth="1"/>
    <col min="17" max="17" width="5.125" style="0" customWidth="1"/>
    <col min="18" max="18" width="1.875" style="0" customWidth="1"/>
    <col min="19" max="19" width="5.625" style="120" customWidth="1"/>
    <col min="20" max="20" width="5.125" style="0" customWidth="1"/>
    <col min="21" max="21" width="5.625" style="120" customWidth="1"/>
    <col min="22" max="22" width="5.125" style="0" customWidth="1"/>
    <col min="23" max="23" width="5.625" style="120" customWidth="1"/>
    <col min="24" max="24" width="5.125" style="0" customWidth="1"/>
    <col min="26" max="26" width="13.125" style="0" customWidth="1"/>
    <col min="27" max="27" width="22.625" style="0" customWidth="1"/>
  </cols>
  <sheetData>
    <row r="1" spans="1:25" s="113" customFormat="1" ht="27" customHeight="1">
      <c r="A1" s="109" t="s">
        <v>89</v>
      </c>
      <c r="B1" s="110"/>
      <c r="C1" s="111"/>
      <c r="D1" s="111"/>
      <c r="E1" s="111"/>
      <c r="F1" s="111"/>
      <c r="G1" s="111"/>
      <c r="H1" s="111"/>
      <c r="I1" s="111"/>
      <c r="J1" s="111"/>
      <c r="K1" s="111"/>
      <c r="L1" s="111"/>
      <c r="M1" s="111"/>
      <c r="N1" s="111"/>
      <c r="O1"/>
      <c r="P1" s="112"/>
      <c r="Q1" s="111"/>
      <c r="R1" s="112"/>
      <c r="S1" s="112"/>
      <c r="T1" s="112"/>
      <c r="U1" s="111"/>
      <c r="V1" s="111"/>
      <c r="W1" s="111"/>
      <c r="X1" s="111"/>
      <c r="Y1" s="111"/>
    </row>
    <row r="2" spans="1:25" s="113" customFormat="1" ht="16.5" customHeight="1">
      <c r="A2" s="114" t="s">
        <v>122</v>
      </c>
      <c r="B2" s="115"/>
      <c r="C2" s="116"/>
      <c r="D2" s="116"/>
      <c r="E2" s="116"/>
      <c r="F2" s="116"/>
      <c r="G2" s="116"/>
      <c r="H2" s="116"/>
      <c r="I2" s="116"/>
      <c r="J2" s="116"/>
      <c r="K2" s="116"/>
      <c r="L2" s="116"/>
      <c r="M2" s="116"/>
      <c r="N2" s="116"/>
      <c r="O2"/>
      <c r="P2" s="116"/>
      <c r="Q2" s="116"/>
      <c r="R2" s="116"/>
      <c r="S2" s="116"/>
      <c r="T2" s="116"/>
      <c r="U2" s="116"/>
      <c r="V2" s="116"/>
      <c r="W2" s="116"/>
      <c r="X2" s="117"/>
      <c r="Y2" s="116"/>
    </row>
    <row r="3" spans="1:23" s="120" customFormat="1" ht="18" thickBot="1">
      <c r="A3" s="118" t="s">
        <v>90</v>
      </c>
      <c r="B3" s="119"/>
      <c r="C3" s="119"/>
      <c r="D3" s="119"/>
      <c r="E3" s="119"/>
      <c r="F3" s="119"/>
      <c r="G3" s="119"/>
      <c r="H3" s="119"/>
      <c r="I3" s="119"/>
      <c r="J3" s="119"/>
      <c r="K3" s="119"/>
      <c r="L3" s="119"/>
      <c r="M3" s="119"/>
      <c r="N3" s="119"/>
      <c r="O3" s="119"/>
      <c r="P3" s="119"/>
      <c r="Q3" s="119"/>
      <c r="R3" s="119"/>
      <c r="S3" s="119"/>
      <c r="T3" s="119"/>
      <c r="U3" s="119"/>
      <c r="V3" s="119"/>
      <c r="W3" s="119"/>
    </row>
    <row r="4" spans="1:24" s="120" customFormat="1" ht="14.25" thickTop="1">
      <c r="A4" s="121" t="s">
        <v>91</v>
      </c>
      <c r="B4" s="121"/>
      <c r="C4" s="121"/>
      <c r="D4" s="121"/>
      <c r="E4" s="122" t="s">
        <v>92</v>
      </c>
      <c r="F4" s="122"/>
      <c r="G4" s="122"/>
      <c r="H4" s="122"/>
      <c r="I4" s="122"/>
      <c r="J4" s="122"/>
      <c r="K4" s="121"/>
      <c r="L4" s="122" t="s">
        <v>93</v>
      </c>
      <c r="M4" s="122"/>
      <c r="N4" s="122"/>
      <c r="O4" s="122"/>
      <c r="P4" s="122"/>
      <c r="Q4" s="122"/>
      <c r="R4" s="121"/>
      <c r="S4" s="122" t="s">
        <v>94</v>
      </c>
      <c r="T4" s="122"/>
      <c r="U4" s="122"/>
      <c r="V4" s="122"/>
      <c r="W4" s="122"/>
      <c r="X4" s="123"/>
    </row>
    <row r="5" spans="1:24" s="120" customFormat="1" ht="13.5">
      <c r="A5" s="124"/>
      <c r="B5" s="125"/>
      <c r="C5" s="124"/>
      <c r="D5" s="124"/>
      <c r="E5" s="126" t="s">
        <v>95</v>
      </c>
      <c r="F5" s="126"/>
      <c r="G5" s="126" t="s">
        <v>96</v>
      </c>
      <c r="H5" s="126"/>
      <c r="I5" s="126" t="s">
        <v>54</v>
      </c>
      <c r="J5" s="126"/>
      <c r="K5" s="124"/>
      <c r="L5" s="126" t="s">
        <v>95</v>
      </c>
      <c r="M5" s="126"/>
      <c r="N5" s="126" t="s">
        <v>96</v>
      </c>
      <c r="O5" s="126"/>
      <c r="P5" s="126" t="s">
        <v>54</v>
      </c>
      <c r="Q5" s="126"/>
      <c r="R5" s="124"/>
      <c r="S5" s="126" t="s">
        <v>95</v>
      </c>
      <c r="T5" s="126"/>
      <c r="U5" s="126" t="s">
        <v>96</v>
      </c>
      <c r="V5" s="126"/>
      <c r="W5" s="126" t="s">
        <v>54</v>
      </c>
      <c r="X5" s="126"/>
    </row>
    <row r="6" spans="1:24" s="131" customFormat="1" ht="14.25" thickBot="1">
      <c r="A6" s="127"/>
      <c r="B6" s="127" t="s">
        <v>97</v>
      </c>
      <c r="C6" s="127" t="s">
        <v>98</v>
      </c>
      <c r="D6" s="128"/>
      <c r="E6" s="129" t="s">
        <v>99</v>
      </c>
      <c r="F6" s="130" t="s">
        <v>100</v>
      </c>
      <c r="G6" s="129" t="s">
        <v>99</v>
      </c>
      <c r="H6" s="130" t="s">
        <v>100</v>
      </c>
      <c r="I6" s="129" t="s">
        <v>99</v>
      </c>
      <c r="J6" s="130" t="s">
        <v>100</v>
      </c>
      <c r="K6" s="128"/>
      <c r="L6" s="129" t="s">
        <v>99</v>
      </c>
      <c r="M6" s="130" t="s">
        <v>100</v>
      </c>
      <c r="N6" s="129" t="s">
        <v>99</v>
      </c>
      <c r="O6" s="130" t="s">
        <v>100</v>
      </c>
      <c r="P6" s="129" t="s">
        <v>99</v>
      </c>
      <c r="Q6" s="130" t="s">
        <v>100</v>
      </c>
      <c r="R6" s="128"/>
      <c r="S6" s="129" t="s">
        <v>99</v>
      </c>
      <c r="T6" s="130" t="s">
        <v>100</v>
      </c>
      <c r="U6" s="129" t="s">
        <v>99</v>
      </c>
      <c r="V6" s="130" t="s">
        <v>100</v>
      </c>
      <c r="W6" s="129" t="s">
        <v>99</v>
      </c>
      <c r="X6" s="130" t="s">
        <v>100</v>
      </c>
    </row>
    <row r="7" spans="1:24" s="131" customFormat="1" ht="18" customHeight="1" thickBot="1" thickTop="1">
      <c r="A7" s="132" t="s">
        <v>101</v>
      </c>
      <c r="B7" s="133" t="s">
        <v>94</v>
      </c>
      <c r="C7" s="134"/>
      <c r="D7" s="135"/>
      <c r="E7" s="136">
        <f>SUM(E8:E13)</f>
        <v>153</v>
      </c>
      <c r="F7" s="137">
        <v>164</v>
      </c>
      <c r="G7" s="136">
        <f>SUM(G8:G13)</f>
        <v>14</v>
      </c>
      <c r="H7" s="137">
        <v>6</v>
      </c>
      <c r="I7" s="136">
        <f>SUM(I8:I13)</f>
        <v>167</v>
      </c>
      <c r="J7" s="137">
        <f aca="true" t="shared" si="0" ref="J7:J40">+F7+H7</f>
        <v>170</v>
      </c>
      <c r="K7" s="136"/>
      <c r="L7" s="136">
        <f>SUM(L8:L13)</f>
        <v>21</v>
      </c>
      <c r="M7" s="137">
        <v>16</v>
      </c>
      <c r="N7" s="136">
        <f>SUM(N8:N13)</f>
        <v>10</v>
      </c>
      <c r="O7" s="137">
        <v>9</v>
      </c>
      <c r="P7" s="136">
        <f>SUM(P8:P13)</f>
        <v>31</v>
      </c>
      <c r="Q7" s="137">
        <f aca="true" t="shared" si="1" ref="Q7:Q40">+M7+O7</f>
        <v>25</v>
      </c>
      <c r="R7" s="136"/>
      <c r="S7" s="136">
        <f aca="true" t="shared" si="2" ref="S7:X7">SUM(S8:S13)</f>
        <v>174</v>
      </c>
      <c r="T7" s="137">
        <f t="shared" si="2"/>
        <v>180</v>
      </c>
      <c r="U7" s="136">
        <f t="shared" si="2"/>
        <v>24</v>
      </c>
      <c r="V7" s="137">
        <f t="shared" si="2"/>
        <v>15</v>
      </c>
      <c r="W7" s="136">
        <f t="shared" si="2"/>
        <v>198</v>
      </c>
      <c r="X7" s="137">
        <f t="shared" si="2"/>
        <v>195</v>
      </c>
    </row>
    <row r="8" spans="2:25" ht="15.75" customHeight="1">
      <c r="B8" s="120" t="s">
        <v>102</v>
      </c>
      <c r="C8" s="120" t="s">
        <v>103</v>
      </c>
      <c r="E8" s="138">
        <v>22</v>
      </c>
      <c r="F8" s="139">
        <v>32</v>
      </c>
      <c r="G8" s="138">
        <v>11</v>
      </c>
      <c r="H8" s="139">
        <v>6</v>
      </c>
      <c r="I8" s="140">
        <f aca="true" t="shared" si="3" ref="I8:I23">E8+G8</f>
        <v>33</v>
      </c>
      <c r="J8" s="141">
        <f t="shared" si="0"/>
        <v>38</v>
      </c>
      <c r="K8" s="142"/>
      <c r="L8" s="138">
        <v>7</v>
      </c>
      <c r="M8" s="139">
        <v>5</v>
      </c>
      <c r="N8" s="138">
        <v>7</v>
      </c>
      <c r="O8" s="139">
        <v>8</v>
      </c>
      <c r="P8" s="143">
        <f aca="true" t="shared" si="4" ref="P8:P23">L8+N8</f>
        <v>14</v>
      </c>
      <c r="Q8" s="141">
        <f t="shared" si="1"/>
        <v>13</v>
      </c>
      <c r="R8" s="144"/>
      <c r="S8" s="143">
        <f aca="true" t="shared" si="5" ref="S8:S23">E8+L8</f>
        <v>29</v>
      </c>
      <c r="T8" s="141">
        <f aca="true" t="shared" si="6" ref="T8:T23">F8+M8</f>
        <v>37</v>
      </c>
      <c r="U8" s="143">
        <f aca="true" t="shared" si="7" ref="U8:U23">G8+N8</f>
        <v>18</v>
      </c>
      <c r="V8" s="141">
        <f aca="true" t="shared" si="8" ref="V8:V23">H8+O8</f>
        <v>14</v>
      </c>
      <c r="W8" s="143">
        <f aca="true" t="shared" si="9" ref="W8:W23">S8+U8</f>
        <v>47</v>
      </c>
      <c r="X8" s="141">
        <f aca="true" t="shared" si="10" ref="X8:X23">T8+V8</f>
        <v>51</v>
      </c>
      <c r="Y8" s="144"/>
    </row>
    <row r="9" spans="3:25" ht="15.75" customHeight="1">
      <c r="C9" s="120" t="s">
        <v>104</v>
      </c>
      <c r="E9" s="138">
        <v>118</v>
      </c>
      <c r="F9" s="139">
        <v>121</v>
      </c>
      <c r="G9" s="138">
        <v>0</v>
      </c>
      <c r="H9" s="139">
        <v>0</v>
      </c>
      <c r="I9" s="143">
        <f t="shared" si="3"/>
        <v>118</v>
      </c>
      <c r="J9" s="141">
        <f t="shared" si="0"/>
        <v>121</v>
      </c>
      <c r="K9" s="144"/>
      <c r="L9" s="138">
        <v>9</v>
      </c>
      <c r="M9" s="139">
        <v>5</v>
      </c>
      <c r="N9" s="138">
        <v>0</v>
      </c>
      <c r="O9" s="139">
        <v>0</v>
      </c>
      <c r="P9" s="143">
        <f t="shared" si="4"/>
        <v>9</v>
      </c>
      <c r="Q9" s="141">
        <f t="shared" si="1"/>
        <v>5</v>
      </c>
      <c r="R9" s="144"/>
      <c r="S9" s="143">
        <f t="shared" si="5"/>
        <v>127</v>
      </c>
      <c r="T9" s="141">
        <f t="shared" si="6"/>
        <v>126</v>
      </c>
      <c r="U9" s="143">
        <f t="shared" si="7"/>
        <v>0</v>
      </c>
      <c r="V9" s="141">
        <f t="shared" si="8"/>
        <v>0</v>
      </c>
      <c r="W9" s="143">
        <f t="shared" si="9"/>
        <v>127</v>
      </c>
      <c r="X9" s="141">
        <f t="shared" si="10"/>
        <v>126</v>
      </c>
      <c r="Y9" s="144"/>
    </row>
    <row r="10" spans="3:25" ht="15.75" customHeight="1">
      <c r="C10" s="120" t="s">
        <v>105</v>
      </c>
      <c r="E10" s="138">
        <v>0</v>
      </c>
      <c r="F10" s="139">
        <v>0</v>
      </c>
      <c r="G10" s="138">
        <v>0</v>
      </c>
      <c r="H10" s="139">
        <v>0</v>
      </c>
      <c r="I10" s="143">
        <f t="shared" si="3"/>
        <v>0</v>
      </c>
      <c r="J10" s="141">
        <f t="shared" si="0"/>
        <v>0</v>
      </c>
      <c r="K10" s="144"/>
      <c r="L10" s="138">
        <v>2</v>
      </c>
      <c r="M10" s="139">
        <v>0</v>
      </c>
      <c r="N10" s="138">
        <v>0</v>
      </c>
      <c r="O10" s="139">
        <v>0</v>
      </c>
      <c r="P10" s="143">
        <f t="shared" si="4"/>
        <v>2</v>
      </c>
      <c r="Q10" s="141">
        <f t="shared" si="1"/>
        <v>0</v>
      </c>
      <c r="R10" s="144"/>
      <c r="S10" s="143">
        <f t="shared" si="5"/>
        <v>2</v>
      </c>
      <c r="T10" s="141">
        <f t="shared" si="6"/>
        <v>0</v>
      </c>
      <c r="U10" s="143">
        <f t="shared" si="7"/>
        <v>0</v>
      </c>
      <c r="V10" s="141">
        <f t="shared" si="8"/>
        <v>0</v>
      </c>
      <c r="W10" s="143">
        <f t="shared" si="9"/>
        <v>2</v>
      </c>
      <c r="X10" s="141">
        <f t="shared" si="10"/>
        <v>0</v>
      </c>
      <c r="Y10" s="144"/>
    </row>
    <row r="11" spans="3:25" ht="15.75" customHeight="1">
      <c r="C11" s="120" t="s">
        <v>106</v>
      </c>
      <c r="E11" s="138">
        <v>0</v>
      </c>
      <c r="F11" s="139">
        <v>0</v>
      </c>
      <c r="G11" s="138">
        <v>0</v>
      </c>
      <c r="H11" s="139">
        <v>0</v>
      </c>
      <c r="I11" s="143">
        <f t="shared" si="3"/>
        <v>0</v>
      </c>
      <c r="J11" s="141">
        <f t="shared" si="0"/>
        <v>0</v>
      </c>
      <c r="K11" s="144"/>
      <c r="L11" s="138">
        <v>0</v>
      </c>
      <c r="M11" s="139">
        <v>1</v>
      </c>
      <c r="N11" s="138">
        <v>0</v>
      </c>
      <c r="O11" s="139">
        <v>0</v>
      </c>
      <c r="P11" s="143">
        <f t="shared" si="4"/>
        <v>0</v>
      </c>
      <c r="Q11" s="141">
        <f t="shared" si="1"/>
        <v>1</v>
      </c>
      <c r="R11" s="144"/>
      <c r="S11" s="143">
        <f t="shared" si="5"/>
        <v>0</v>
      </c>
      <c r="T11" s="141">
        <f t="shared" si="6"/>
        <v>1</v>
      </c>
      <c r="U11" s="143">
        <f t="shared" si="7"/>
        <v>0</v>
      </c>
      <c r="V11" s="141">
        <f t="shared" si="8"/>
        <v>0</v>
      </c>
      <c r="W11" s="143">
        <f t="shared" si="9"/>
        <v>0</v>
      </c>
      <c r="X11" s="141">
        <f t="shared" si="10"/>
        <v>1</v>
      </c>
      <c r="Y11" s="144"/>
    </row>
    <row r="12" spans="3:25" ht="15.75" customHeight="1">
      <c r="C12" s="120" t="s">
        <v>107</v>
      </c>
      <c r="E12" s="138">
        <v>3</v>
      </c>
      <c r="F12" s="139">
        <v>1</v>
      </c>
      <c r="G12" s="138">
        <v>1</v>
      </c>
      <c r="H12" s="139">
        <v>0</v>
      </c>
      <c r="I12" s="143">
        <f t="shared" si="3"/>
        <v>4</v>
      </c>
      <c r="J12" s="141">
        <f t="shared" si="0"/>
        <v>1</v>
      </c>
      <c r="K12" s="144"/>
      <c r="L12" s="145">
        <v>2</v>
      </c>
      <c r="M12" s="146">
        <v>0</v>
      </c>
      <c r="N12" s="138">
        <v>1</v>
      </c>
      <c r="O12" s="139">
        <v>0</v>
      </c>
      <c r="P12" s="143">
        <f t="shared" si="4"/>
        <v>3</v>
      </c>
      <c r="Q12" s="141">
        <f t="shared" si="1"/>
        <v>0</v>
      </c>
      <c r="R12" s="144"/>
      <c r="S12" s="143">
        <f t="shared" si="5"/>
        <v>5</v>
      </c>
      <c r="T12" s="141">
        <f t="shared" si="6"/>
        <v>1</v>
      </c>
      <c r="U12" s="143">
        <f t="shared" si="7"/>
        <v>2</v>
      </c>
      <c r="V12" s="141">
        <f t="shared" si="8"/>
        <v>0</v>
      </c>
      <c r="W12" s="143">
        <f t="shared" si="9"/>
        <v>7</v>
      </c>
      <c r="X12" s="141">
        <f t="shared" si="10"/>
        <v>1</v>
      </c>
      <c r="Y12" s="144"/>
    </row>
    <row r="13" spans="2:25" ht="15.75" customHeight="1" thickBot="1">
      <c r="B13" s="147"/>
      <c r="C13" s="147" t="s">
        <v>108</v>
      </c>
      <c r="D13" s="148"/>
      <c r="E13" s="149">
        <v>10</v>
      </c>
      <c r="F13" s="150">
        <v>10</v>
      </c>
      <c r="G13" s="149">
        <v>2</v>
      </c>
      <c r="H13" s="150">
        <v>0</v>
      </c>
      <c r="I13" s="151">
        <f t="shared" si="3"/>
        <v>12</v>
      </c>
      <c r="J13" s="152">
        <f t="shared" si="0"/>
        <v>10</v>
      </c>
      <c r="K13" s="148"/>
      <c r="L13" s="149">
        <v>1</v>
      </c>
      <c r="M13" s="150">
        <v>5</v>
      </c>
      <c r="N13" s="149">
        <v>2</v>
      </c>
      <c r="O13" s="150">
        <v>1</v>
      </c>
      <c r="P13" s="151">
        <f t="shared" si="4"/>
        <v>3</v>
      </c>
      <c r="Q13" s="152">
        <f t="shared" si="1"/>
        <v>6</v>
      </c>
      <c r="R13" s="148"/>
      <c r="S13" s="151">
        <f t="shared" si="5"/>
        <v>11</v>
      </c>
      <c r="T13" s="152">
        <f t="shared" si="6"/>
        <v>15</v>
      </c>
      <c r="U13" s="151">
        <f t="shared" si="7"/>
        <v>4</v>
      </c>
      <c r="V13" s="152">
        <f t="shared" si="8"/>
        <v>1</v>
      </c>
      <c r="W13" s="151">
        <f t="shared" si="9"/>
        <v>15</v>
      </c>
      <c r="X13" s="152">
        <f t="shared" si="10"/>
        <v>16</v>
      </c>
      <c r="Y13" s="144"/>
    </row>
    <row r="14" spans="2:25" ht="15.75" customHeight="1">
      <c r="B14" s="120" t="s">
        <v>109</v>
      </c>
      <c r="C14" s="120" t="s">
        <v>110</v>
      </c>
      <c r="E14" s="153">
        <v>0</v>
      </c>
      <c r="F14" s="154">
        <v>0</v>
      </c>
      <c r="G14" s="153">
        <v>0</v>
      </c>
      <c r="H14" s="154">
        <v>0</v>
      </c>
      <c r="I14" s="143">
        <f t="shared" si="3"/>
        <v>0</v>
      </c>
      <c r="J14" s="141">
        <f t="shared" si="0"/>
        <v>0</v>
      </c>
      <c r="K14" s="144"/>
      <c r="L14" s="153">
        <v>0</v>
      </c>
      <c r="M14" s="154">
        <v>0</v>
      </c>
      <c r="N14" s="153">
        <v>0</v>
      </c>
      <c r="O14" s="154">
        <v>0</v>
      </c>
      <c r="P14" s="143">
        <f t="shared" si="4"/>
        <v>0</v>
      </c>
      <c r="Q14" s="141">
        <f t="shared" si="1"/>
        <v>0</v>
      </c>
      <c r="R14" s="144"/>
      <c r="S14" s="143">
        <f t="shared" si="5"/>
        <v>0</v>
      </c>
      <c r="T14" s="141">
        <f t="shared" si="6"/>
        <v>0</v>
      </c>
      <c r="U14" s="143">
        <f t="shared" si="7"/>
        <v>0</v>
      </c>
      <c r="V14" s="141">
        <f t="shared" si="8"/>
        <v>0</v>
      </c>
      <c r="W14" s="143">
        <f t="shared" si="9"/>
        <v>0</v>
      </c>
      <c r="X14" s="141">
        <f t="shared" si="10"/>
        <v>0</v>
      </c>
      <c r="Y14" s="144"/>
    </row>
    <row r="15" spans="3:25" ht="15.75" customHeight="1">
      <c r="C15" s="120" t="s">
        <v>111</v>
      </c>
      <c r="E15" s="153">
        <v>2</v>
      </c>
      <c r="F15" s="154">
        <v>2</v>
      </c>
      <c r="G15" s="153">
        <v>0</v>
      </c>
      <c r="H15" s="154">
        <v>1</v>
      </c>
      <c r="I15" s="143">
        <f t="shared" si="3"/>
        <v>2</v>
      </c>
      <c r="J15" s="141">
        <f t="shared" si="0"/>
        <v>3</v>
      </c>
      <c r="K15" s="144"/>
      <c r="L15" s="153">
        <v>0</v>
      </c>
      <c r="M15" s="154">
        <v>1</v>
      </c>
      <c r="N15" s="153">
        <v>0</v>
      </c>
      <c r="O15" s="154">
        <v>0</v>
      </c>
      <c r="P15" s="143">
        <f t="shared" si="4"/>
        <v>0</v>
      </c>
      <c r="Q15" s="141">
        <f t="shared" si="1"/>
        <v>1</v>
      </c>
      <c r="R15" s="144"/>
      <c r="S15" s="143">
        <f t="shared" si="5"/>
        <v>2</v>
      </c>
      <c r="T15" s="141">
        <f t="shared" si="6"/>
        <v>3</v>
      </c>
      <c r="U15" s="143">
        <f t="shared" si="7"/>
        <v>0</v>
      </c>
      <c r="V15" s="141">
        <f t="shared" si="8"/>
        <v>1</v>
      </c>
      <c r="W15" s="143">
        <f t="shared" si="9"/>
        <v>2</v>
      </c>
      <c r="X15" s="141">
        <f t="shared" si="10"/>
        <v>4</v>
      </c>
      <c r="Y15" s="144"/>
    </row>
    <row r="16" spans="3:25" ht="15.75" customHeight="1">
      <c r="C16" s="120" t="s">
        <v>112</v>
      </c>
      <c r="E16" s="153">
        <v>47</v>
      </c>
      <c r="F16" s="154">
        <v>64</v>
      </c>
      <c r="G16" s="153">
        <v>2</v>
      </c>
      <c r="H16" s="154">
        <v>1</v>
      </c>
      <c r="I16" s="143">
        <f t="shared" si="3"/>
        <v>49</v>
      </c>
      <c r="J16" s="141">
        <f t="shared" si="0"/>
        <v>65</v>
      </c>
      <c r="K16" s="144"/>
      <c r="L16" s="153">
        <v>4</v>
      </c>
      <c r="M16" s="154">
        <v>5</v>
      </c>
      <c r="N16" s="153">
        <v>4</v>
      </c>
      <c r="O16" s="154">
        <v>2</v>
      </c>
      <c r="P16" s="143">
        <f t="shared" si="4"/>
        <v>8</v>
      </c>
      <c r="Q16" s="141">
        <f t="shared" si="1"/>
        <v>7</v>
      </c>
      <c r="R16" s="144"/>
      <c r="S16" s="143">
        <f t="shared" si="5"/>
        <v>51</v>
      </c>
      <c r="T16" s="141">
        <f t="shared" si="6"/>
        <v>69</v>
      </c>
      <c r="U16" s="143">
        <f t="shared" si="7"/>
        <v>6</v>
      </c>
      <c r="V16" s="141">
        <f t="shared" si="8"/>
        <v>3</v>
      </c>
      <c r="W16" s="143">
        <f t="shared" si="9"/>
        <v>57</v>
      </c>
      <c r="X16" s="141">
        <f t="shared" si="10"/>
        <v>72</v>
      </c>
      <c r="Y16" s="144"/>
    </row>
    <row r="17" spans="3:25" ht="15.75" customHeight="1">
      <c r="C17" s="120" t="s">
        <v>113</v>
      </c>
      <c r="E17" s="153">
        <v>70</v>
      </c>
      <c r="F17" s="154">
        <v>65</v>
      </c>
      <c r="G17" s="153">
        <v>8</v>
      </c>
      <c r="H17" s="154">
        <v>2</v>
      </c>
      <c r="I17" s="143">
        <f t="shared" si="3"/>
        <v>78</v>
      </c>
      <c r="J17" s="141">
        <f t="shared" si="0"/>
        <v>67</v>
      </c>
      <c r="K17" s="144"/>
      <c r="L17" s="153">
        <v>12</v>
      </c>
      <c r="M17" s="154">
        <v>6</v>
      </c>
      <c r="N17" s="153">
        <v>5</v>
      </c>
      <c r="O17" s="154">
        <v>4</v>
      </c>
      <c r="P17" s="143">
        <f t="shared" si="4"/>
        <v>17</v>
      </c>
      <c r="Q17" s="141">
        <f t="shared" si="1"/>
        <v>10</v>
      </c>
      <c r="R17" s="144"/>
      <c r="S17" s="143">
        <f t="shared" si="5"/>
        <v>82</v>
      </c>
      <c r="T17" s="141">
        <f t="shared" si="6"/>
        <v>71</v>
      </c>
      <c r="U17" s="143">
        <f t="shared" si="7"/>
        <v>13</v>
      </c>
      <c r="V17" s="141">
        <f t="shared" si="8"/>
        <v>6</v>
      </c>
      <c r="W17" s="143">
        <f t="shared" si="9"/>
        <v>95</v>
      </c>
      <c r="X17" s="141">
        <f t="shared" si="10"/>
        <v>77</v>
      </c>
      <c r="Y17" s="144"/>
    </row>
    <row r="18" spans="3:25" ht="15.75" customHeight="1">
      <c r="C18" s="120" t="s">
        <v>114</v>
      </c>
      <c r="E18" s="153">
        <v>17</v>
      </c>
      <c r="F18" s="154">
        <v>15</v>
      </c>
      <c r="G18" s="153">
        <v>3</v>
      </c>
      <c r="H18" s="154">
        <v>2</v>
      </c>
      <c r="I18" s="143">
        <f t="shared" si="3"/>
        <v>20</v>
      </c>
      <c r="J18" s="141">
        <f t="shared" si="0"/>
        <v>17</v>
      </c>
      <c r="K18" s="144"/>
      <c r="L18" s="153">
        <v>3</v>
      </c>
      <c r="M18" s="154">
        <v>3</v>
      </c>
      <c r="N18" s="153">
        <v>1</v>
      </c>
      <c r="O18" s="154">
        <v>3</v>
      </c>
      <c r="P18" s="143">
        <f t="shared" si="4"/>
        <v>4</v>
      </c>
      <c r="Q18" s="141">
        <f t="shared" si="1"/>
        <v>6</v>
      </c>
      <c r="R18" s="144"/>
      <c r="S18" s="143">
        <f t="shared" si="5"/>
        <v>20</v>
      </c>
      <c r="T18" s="141">
        <f t="shared" si="6"/>
        <v>18</v>
      </c>
      <c r="U18" s="143">
        <f t="shared" si="7"/>
        <v>4</v>
      </c>
      <c r="V18" s="141">
        <f t="shared" si="8"/>
        <v>5</v>
      </c>
      <c r="W18" s="143">
        <f t="shared" si="9"/>
        <v>24</v>
      </c>
      <c r="X18" s="141">
        <f t="shared" si="10"/>
        <v>23</v>
      </c>
      <c r="Y18" s="144"/>
    </row>
    <row r="19" spans="3:25" ht="15.75" customHeight="1">
      <c r="C19" s="120" t="s">
        <v>115</v>
      </c>
      <c r="E19" s="153">
        <v>17</v>
      </c>
      <c r="F19" s="154">
        <v>18</v>
      </c>
      <c r="G19" s="153">
        <v>1</v>
      </c>
      <c r="H19" s="154">
        <v>0</v>
      </c>
      <c r="I19" s="143">
        <f t="shared" si="3"/>
        <v>18</v>
      </c>
      <c r="J19" s="141">
        <f t="shared" si="0"/>
        <v>18</v>
      </c>
      <c r="K19" s="144"/>
      <c r="L19" s="153">
        <v>2</v>
      </c>
      <c r="M19" s="154">
        <v>1</v>
      </c>
      <c r="N19" s="153">
        <v>0</v>
      </c>
      <c r="O19" s="154">
        <v>0</v>
      </c>
      <c r="P19" s="143">
        <f t="shared" si="4"/>
        <v>2</v>
      </c>
      <c r="Q19" s="141">
        <f t="shared" si="1"/>
        <v>1</v>
      </c>
      <c r="R19" s="144"/>
      <c r="S19" s="143">
        <f t="shared" si="5"/>
        <v>19</v>
      </c>
      <c r="T19" s="141">
        <f t="shared" si="6"/>
        <v>19</v>
      </c>
      <c r="U19" s="143">
        <f t="shared" si="7"/>
        <v>1</v>
      </c>
      <c r="V19" s="141">
        <f t="shared" si="8"/>
        <v>0</v>
      </c>
      <c r="W19" s="143">
        <f t="shared" si="9"/>
        <v>20</v>
      </c>
      <c r="X19" s="141">
        <f t="shared" si="10"/>
        <v>19</v>
      </c>
      <c r="Y19" s="144"/>
    </row>
    <row r="20" spans="2:27" ht="15.75" customHeight="1" thickBot="1">
      <c r="B20" s="147"/>
      <c r="C20" s="147" t="s">
        <v>108</v>
      </c>
      <c r="D20" s="148"/>
      <c r="E20" s="149">
        <v>0</v>
      </c>
      <c r="F20" s="150">
        <v>0</v>
      </c>
      <c r="G20" s="149">
        <v>0</v>
      </c>
      <c r="H20" s="150">
        <v>0</v>
      </c>
      <c r="I20" s="151">
        <f t="shared" si="3"/>
        <v>0</v>
      </c>
      <c r="J20" s="152">
        <f t="shared" si="0"/>
        <v>0</v>
      </c>
      <c r="K20" s="148"/>
      <c r="L20" s="149">
        <v>0</v>
      </c>
      <c r="M20" s="150">
        <v>0</v>
      </c>
      <c r="N20" s="149">
        <v>0</v>
      </c>
      <c r="O20" s="150">
        <v>0</v>
      </c>
      <c r="P20" s="151">
        <f t="shared" si="4"/>
        <v>0</v>
      </c>
      <c r="Q20" s="152">
        <f t="shared" si="1"/>
        <v>0</v>
      </c>
      <c r="R20" s="148"/>
      <c r="S20" s="151">
        <f t="shared" si="5"/>
        <v>0</v>
      </c>
      <c r="T20" s="152">
        <f t="shared" si="6"/>
        <v>0</v>
      </c>
      <c r="U20" s="151">
        <f t="shared" si="7"/>
        <v>0</v>
      </c>
      <c r="V20" s="152">
        <f t="shared" si="8"/>
        <v>0</v>
      </c>
      <c r="W20" s="151">
        <f t="shared" si="9"/>
        <v>0</v>
      </c>
      <c r="X20" s="152">
        <f t="shared" si="10"/>
        <v>0</v>
      </c>
      <c r="Y20" s="144"/>
      <c r="AA20" s="143"/>
    </row>
    <row r="21" spans="2:27" ht="15.75" customHeight="1">
      <c r="B21" s="120" t="s">
        <v>116</v>
      </c>
      <c r="C21" s="120" t="s">
        <v>117</v>
      </c>
      <c r="E21" s="153">
        <v>140</v>
      </c>
      <c r="F21" s="154">
        <v>150</v>
      </c>
      <c r="G21" s="153">
        <v>11</v>
      </c>
      <c r="H21" s="154">
        <v>4</v>
      </c>
      <c r="I21" s="143">
        <f t="shared" si="3"/>
        <v>151</v>
      </c>
      <c r="J21" s="141">
        <f t="shared" si="0"/>
        <v>154</v>
      </c>
      <c r="K21" s="144"/>
      <c r="L21" s="153">
        <v>12</v>
      </c>
      <c r="M21" s="154">
        <v>2</v>
      </c>
      <c r="N21" s="153">
        <v>4</v>
      </c>
      <c r="O21" s="154">
        <v>3</v>
      </c>
      <c r="P21" s="143">
        <f t="shared" si="4"/>
        <v>16</v>
      </c>
      <c r="Q21" s="141">
        <f t="shared" si="1"/>
        <v>5</v>
      </c>
      <c r="R21" s="144"/>
      <c r="S21" s="143">
        <f t="shared" si="5"/>
        <v>152</v>
      </c>
      <c r="T21" s="141">
        <f t="shared" si="6"/>
        <v>152</v>
      </c>
      <c r="U21" s="143">
        <f t="shared" si="7"/>
        <v>15</v>
      </c>
      <c r="V21" s="141">
        <f t="shared" si="8"/>
        <v>7</v>
      </c>
      <c r="W21" s="143">
        <f t="shared" si="9"/>
        <v>167</v>
      </c>
      <c r="X21" s="141">
        <f t="shared" si="10"/>
        <v>159</v>
      </c>
      <c r="Y21" s="144"/>
      <c r="AA21" s="145"/>
    </row>
    <row r="22" spans="3:27" ht="15.75" customHeight="1">
      <c r="C22" s="120" t="s">
        <v>118</v>
      </c>
      <c r="E22" s="153">
        <v>5</v>
      </c>
      <c r="F22" s="154">
        <v>4</v>
      </c>
      <c r="G22" s="153">
        <v>1</v>
      </c>
      <c r="H22" s="154">
        <v>1</v>
      </c>
      <c r="I22" s="143">
        <f t="shared" si="3"/>
        <v>6</v>
      </c>
      <c r="J22" s="141">
        <f t="shared" si="0"/>
        <v>5</v>
      </c>
      <c r="K22" s="144"/>
      <c r="L22" s="153">
        <v>4</v>
      </c>
      <c r="M22" s="154">
        <v>5</v>
      </c>
      <c r="N22" s="153">
        <v>3</v>
      </c>
      <c r="O22" s="154">
        <v>1</v>
      </c>
      <c r="P22" s="143">
        <f t="shared" si="4"/>
        <v>7</v>
      </c>
      <c r="Q22" s="141">
        <f t="shared" si="1"/>
        <v>6</v>
      </c>
      <c r="R22" s="144"/>
      <c r="S22" s="143">
        <f t="shared" si="5"/>
        <v>9</v>
      </c>
      <c r="T22" s="141">
        <f t="shared" si="6"/>
        <v>9</v>
      </c>
      <c r="U22" s="143">
        <f t="shared" si="7"/>
        <v>4</v>
      </c>
      <c r="V22" s="141">
        <f t="shared" si="8"/>
        <v>2</v>
      </c>
      <c r="W22" s="143">
        <f t="shared" si="9"/>
        <v>13</v>
      </c>
      <c r="X22" s="141">
        <f t="shared" si="10"/>
        <v>11</v>
      </c>
      <c r="Y22" s="144"/>
      <c r="AA22" s="145"/>
    </row>
    <row r="23" spans="1:27" ht="15.75" customHeight="1" thickBot="1">
      <c r="A23" s="155"/>
      <c r="B23" s="155"/>
      <c r="C23" s="155" t="s">
        <v>108</v>
      </c>
      <c r="D23" s="156"/>
      <c r="E23" s="157">
        <v>8</v>
      </c>
      <c r="F23" s="158">
        <v>10</v>
      </c>
      <c r="G23" s="145">
        <v>2</v>
      </c>
      <c r="H23" s="146">
        <v>1</v>
      </c>
      <c r="I23" s="143">
        <f t="shared" si="3"/>
        <v>10</v>
      </c>
      <c r="J23" s="159">
        <f t="shared" si="0"/>
        <v>11</v>
      </c>
      <c r="K23" s="144"/>
      <c r="L23" s="145">
        <v>5</v>
      </c>
      <c r="M23" s="146">
        <v>9</v>
      </c>
      <c r="N23" s="145">
        <v>3</v>
      </c>
      <c r="O23" s="146">
        <v>5</v>
      </c>
      <c r="P23" s="143">
        <f t="shared" si="4"/>
        <v>8</v>
      </c>
      <c r="Q23" s="159">
        <f t="shared" si="1"/>
        <v>14</v>
      </c>
      <c r="R23" s="144"/>
      <c r="S23" s="143">
        <f t="shared" si="5"/>
        <v>13</v>
      </c>
      <c r="T23" s="141">
        <f t="shared" si="6"/>
        <v>19</v>
      </c>
      <c r="U23" s="143">
        <f t="shared" si="7"/>
        <v>5</v>
      </c>
      <c r="V23" s="141">
        <f t="shared" si="8"/>
        <v>6</v>
      </c>
      <c r="W23" s="143">
        <f t="shared" si="9"/>
        <v>18</v>
      </c>
      <c r="X23" s="141">
        <f t="shared" si="10"/>
        <v>25</v>
      </c>
      <c r="Y23" s="144"/>
      <c r="AA23" s="145"/>
    </row>
    <row r="24" spans="1:27" s="131" customFormat="1" ht="18" customHeight="1" thickBot="1" thickTop="1">
      <c r="A24" s="132" t="s">
        <v>119</v>
      </c>
      <c r="B24" s="133" t="s">
        <v>94</v>
      </c>
      <c r="C24" s="134"/>
      <c r="D24" s="135"/>
      <c r="E24" s="136">
        <f>SUM(E25:E30)</f>
        <v>73</v>
      </c>
      <c r="F24" s="160">
        <v>62</v>
      </c>
      <c r="G24" s="136">
        <f>SUM(G25:G30)</f>
        <v>2</v>
      </c>
      <c r="H24" s="160">
        <v>9</v>
      </c>
      <c r="I24" s="136">
        <f>SUM(I25:I30)</f>
        <v>75</v>
      </c>
      <c r="J24" s="137">
        <f t="shared" si="0"/>
        <v>71</v>
      </c>
      <c r="K24" s="136"/>
      <c r="L24" s="136">
        <f>SUM(L25:L30)</f>
        <v>11</v>
      </c>
      <c r="M24" s="160">
        <v>15</v>
      </c>
      <c r="N24" s="136">
        <f>SUM(N25:N30)</f>
        <v>6</v>
      </c>
      <c r="O24" s="160">
        <v>3</v>
      </c>
      <c r="P24" s="136">
        <f>SUM(P25:P30)</f>
        <v>17</v>
      </c>
      <c r="Q24" s="152">
        <f t="shared" si="1"/>
        <v>18</v>
      </c>
      <c r="R24" s="136"/>
      <c r="S24" s="136">
        <f aca="true" t="shared" si="11" ref="S24:X24">SUM(S25:S30)</f>
        <v>84</v>
      </c>
      <c r="T24" s="137">
        <f t="shared" si="11"/>
        <v>77</v>
      </c>
      <c r="U24" s="136">
        <f t="shared" si="11"/>
        <v>8</v>
      </c>
      <c r="V24" s="137">
        <f t="shared" si="11"/>
        <v>12</v>
      </c>
      <c r="W24" s="136">
        <f t="shared" si="11"/>
        <v>92</v>
      </c>
      <c r="X24" s="137">
        <f t="shared" si="11"/>
        <v>89</v>
      </c>
      <c r="Y24" s="161"/>
      <c r="AA24" s="145"/>
    </row>
    <row r="25" spans="2:27" ht="15.75" customHeight="1">
      <c r="B25" s="120" t="s">
        <v>102</v>
      </c>
      <c r="C25" s="120" t="s">
        <v>103</v>
      </c>
      <c r="E25" s="138">
        <v>24</v>
      </c>
      <c r="F25" s="139">
        <v>23</v>
      </c>
      <c r="G25" s="138">
        <v>0</v>
      </c>
      <c r="H25" s="139">
        <v>7</v>
      </c>
      <c r="I25" s="143">
        <f aca="true" t="shared" si="12" ref="I25:I40">E25+G25</f>
        <v>24</v>
      </c>
      <c r="J25" s="141">
        <f t="shared" si="0"/>
        <v>30</v>
      </c>
      <c r="K25" s="144"/>
      <c r="L25" s="145">
        <v>3</v>
      </c>
      <c r="M25" s="146">
        <v>8</v>
      </c>
      <c r="N25" s="138">
        <v>2</v>
      </c>
      <c r="O25" s="139">
        <v>2</v>
      </c>
      <c r="P25" s="143">
        <f aca="true" t="shared" si="13" ref="P25:P40">L25+N25</f>
        <v>5</v>
      </c>
      <c r="Q25" s="141">
        <f t="shared" si="1"/>
        <v>10</v>
      </c>
      <c r="R25" s="144"/>
      <c r="S25" s="143">
        <f aca="true" t="shared" si="14" ref="S25:S40">E25+L25</f>
        <v>27</v>
      </c>
      <c r="T25" s="141">
        <f aca="true" t="shared" si="15" ref="T25:T40">F25+M25</f>
        <v>31</v>
      </c>
      <c r="U25" s="143">
        <f aca="true" t="shared" si="16" ref="U25:U40">G25+N25</f>
        <v>2</v>
      </c>
      <c r="V25" s="141">
        <f aca="true" t="shared" si="17" ref="V25:V40">H25+O25</f>
        <v>9</v>
      </c>
      <c r="W25" s="143">
        <f aca="true" t="shared" si="18" ref="W25:W40">S25+U25</f>
        <v>29</v>
      </c>
      <c r="X25" s="141">
        <f aca="true" t="shared" si="19" ref="X25:X40">T25+V25</f>
        <v>40</v>
      </c>
      <c r="Y25" s="144"/>
      <c r="AA25" s="145"/>
    </row>
    <row r="26" spans="3:27" ht="15.75" customHeight="1">
      <c r="C26" s="120" t="s">
        <v>104</v>
      </c>
      <c r="E26" s="138">
        <v>34</v>
      </c>
      <c r="F26" s="139">
        <v>29</v>
      </c>
      <c r="G26" s="138">
        <v>0</v>
      </c>
      <c r="H26" s="139">
        <v>0</v>
      </c>
      <c r="I26" s="143">
        <f t="shared" si="12"/>
        <v>34</v>
      </c>
      <c r="J26" s="141">
        <f t="shared" si="0"/>
        <v>29</v>
      </c>
      <c r="K26" s="144"/>
      <c r="L26" s="145">
        <v>1</v>
      </c>
      <c r="M26" s="146">
        <v>2</v>
      </c>
      <c r="N26" s="138">
        <v>0</v>
      </c>
      <c r="O26" s="139">
        <v>0</v>
      </c>
      <c r="P26" s="143">
        <f t="shared" si="13"/>
        <v>1</v>
      </c>
      <c r="Q26" s="141">
        <f t="shared" si="1"/>
        <v>2</v>
      </c>
      <c r="R26" s="144"/>
      <c r="S26" s="143">
        <f t="shared" si="14"/>
        <v>35</v>
      </c>
      <c r="T26" s="141">
        <f t="shared" si="15"/>
        <v>31</v>
      </c>
      <c r="U26" s="143">
        <f t="shared" si="16"/>
        <v>0</v>
      </c>
      <c r="V26" s="141">
        <f t="shared" si="17"/>
        <v>0</v>
      </c>
      <c r="W26" s="143">
        <f t="shared" si="18"/>
        <v>35</v>
      </c>
      <c r="X26" s="141">
        <f t="shared" si="19"/>
        <v>31</v>
      </c>
      <c r="Y26" s="144"/>
      <c r="AA26" s="145"/>
    </row>
    <row r="27" spans="3:27" ht="15.75" customHeight="1">
      <c r="C27" s="120" t="s">
        <v>105</v>
      </c>
      <c r="E27" s="138">
        <v>1</v>
      </c>
      <c r="F27" s="139">
        <v>0</v>
      </c>
      <c r="G27" s="138">
        <v>0</v>
      </c>
      <c r="H27" s="139">
        <v>1</v>
      </c>
      <c r="I27" s="143">
        <f t="shared" si="12"/>
        <v>1</v>
      </c>
      <c r="J27" s="141">
        <f t="shared" si="0"/>
        <v>1</v>
      </c>
      <c r="K27" s="144"/>
      <c r="L27" s="145">
        <v>0</v>
      </c>
      <c r="M27" s="146">
        <v>3</v>
      </c>
      <c r="N27" s="138">
        <v>0</v>
      </c>
      <c r="O27" s="139">
        <v>0</v>
      </c>
      <c r="P27" s="143">
        <f t="shared" si="13"/>
        <v>0</v>
      </c>
      <c r="Q27" s="141">
        <f t="shared" si="1"/>
        <v>3</v>
      </c>
      <c r="R27" s="144"/>
      <c r="S27" s="143">
        <f t="shared" si="14"/>
        <v>1</v>
      </c>
      <c r="T27" s="141">
        <f t="shared" si="15"/>
        <v>3</v>
      </c>
      <c r="U27" s="143">
        <f t="shared" si="16"/>
        <v>0</v>
      </c>
      <c r="V27" s="141">
        <f t="shared" si="17"/>
        <v>1</v>
      </c>
      <c r="W27" s="143">
        <f t="shared" si="18"/>
        <v>1</v>
      </c>
      <c r="X27" s="141">
        <f t="shared" si="19"/>
        <v>4</v>
      </c>
      <c r="Y27" s="144"/>
      <c r="AA27" s="153"/>
    </row>
    <row r="28" spans="3:27" ht="15.75" customHeight="1">
      <c r="C28" s="120" t="s">
        <v>106</v>
      </c>
      <c r="E28" s="138">
        <v>0</v>
      </c>
      <c r="F28" s="139">
        <v>0</v>
      </c>
      <c r="G28" s="138">
        <v>0</v>
      </c>
      <c r="H28" s="139">
        <v>0</v>
      </c>
      <c r="I28" s="143">
        <f t="shared" si="12"/>
        <v>0</v>
      </c>
      <c r="J28" s="141">
        <f t="shared" si="0"/>
        <v>0</v>
      </c>
      <c r="K28" s="144"/>
      <c r="L28" s="145">
        <v>0</v>
      </c>
      <c r="M28" s="146">
        <v>0</v>
      </c>
      <c r="N28" s="138">
        <v>0</v>
      </c>
      <c r="O28" s="139">
        <v>0</v>
      </c>
      <c r="P28" s="143">
        <f t="shared" si="13"/>
        <v>0</v>
      </c>
      <c r="Q28" s="141">
        <f t="shared" si="1"/>
        <v>0</v>
      </c>
      <c r="R28" s="144"/>
      <c r="S28" s="143">
        <f t="shared" si="14"/>
        <v>0</v>
      </c>
      <c r="T28" s="141">
        <f t="shared" si="15"/>
        <v>0</v>
      </c>
      <c r="U28" s="143">
        <f t="shared" si="16"/>
        <v>0</v>
      </c>
      <c r="V28" s="141">
        <f t="shared" si="17"/>
        <v>0</v>
      </c>
      <c r="W28" s="143">
        <f t="shared" si="18"/>
        <v>0</v>
      </c>
      <c r="X28" s="141">
        <f t="shared" si="19"/>
        <v>0</v>
      </c>
      <c r="Y28" s="144"/>
      <c r="AA28" s="153"/>
    </row>
    <row r="29" spans="3:27" ht="15.75" customHeight="1">
      <c r="C29" s="120" t="s">
        <v>107</v>
      </c>
      <c r="E29" s="138">
        <v>2</v>
      </c>
      <c r="F29" s="139">
        <v>0</v>
      </c>
      <c r="G29" s="138">
        <v>0</v>
      </c>
      <c r="H29" s="139">
        <v>0</v>
      </c>
      <c r="I29" s="143">
        <f t="shared" si="12"/>
        <v>2</v>
      </c>
      <c r="J29" s="141">
        <f t="shared" si="0"/>
        <v>0</v>
      </c>
      <c r="K29" s="144"/>
      <c r="L29" s="145">
        <v>0</v>
      </c>
      <c r="M29" s="146">
        <v>0</v>
      </c>
      <c r="N29" s="138">
        <v>0</v>
      </c>
      <c r="O29" s="139">
        <v>0</v>
      </c>
      <c r="P29" s="143">
        <f t="shared" si="13"/>
        <v>0</v>
      </c>
      <c r="Q29" s="141">
        <f t="shared" si="1"/>
        <v>0</v>
      </c>
      <c r="R29" s="144"/>
      <c r="S29" s="143">
        <f t="shared" si="14"/>
        <v>2</v>
      </c>
      <c r="T29" s="141">
        <f t="shared" si="15"/>
        <v>0</v>
      </c>
      <c r="U29" s="143">
        <f t="shared" si="16"/>
        <v>0</v>
      </c>
      <c r="V29" s="141">
        <f t="shared" si="17"/>
        <v>0</v>
      </c>
      <c r="W29" s="143">
        <f t="shared" si="18"/>
        <v>2</v>
      </c>
      <c r="X29" s="141">
        <f t="shared" si="19"/>
        <v>0</v>
      </c>
      <c r="Y29" s="144"/>
      <c r="AA29" s="153"/>
    </row>
    <row r="30" spans="2:27" ht="15.75" customHeight="1" thickBot="1">
      <c r="B30" s="147"/>
      <c r="C30" s="147" t="s">
        <v>108</v>
      </c>
      <c r="D30" s="148"/>
      <c r="E30" s="149">
        <v>12</v>
      </c>
      <c r="F30" s="150">
        <v>10</v>
      </c>
      <c r="G30" s="149">
        <v>2</v>
      </c>
      <c r="H30" s="150">
        <v>1</v>
      </c>
      <c r="I30" s="151">
        <f t="shared" si="12"/>
        <v>14</v>
      </c>
      <c r="J30" s="152">
        <f t="shared" si="0"/>
        <v>11</v>
      </c>
      <c r="K30" s="148"/>
      <c r="L30" s="149">
        <v>7</v>
      </c>
      <c r="M30" s="150">
        <v>2</v>
      </c>
      <c r="N30" s="149">
        <v>4</v>
      </c>
      <c r="O30" s="150">
        <v>1</v>
      </c>
      <c r="P30" s="151">
        <f t="shared" si="13"/>
        <v>11</v>
      </c>
      <c r="Q30" s="152">
        <f t="shared" si="1"/>
        <v>3</v>
      </c>
      <c r="R30" s="148"/>
      <c r="S30" s="151">
        <f t="shared" si="14"/>
        <v>19</v>
      </c>
      <c r="T30" s="152">
        <f t="shared" si="15"/>
        <v>12</v>
      </c>
      <c r="U30" s="151">
        <f t="shared" si="16"/>
        <v>6</v>
      </c>
      <c r="V30" s="152">
        <f t="shared" si="17"/>
        <v>2</v>
      </c>
      <c r="W30" s="151">
        <f t="shared" si="18"/>
        <v>25</v>
      </c>
      <c r="X30" s="152">
        <f t="shared" si="19"/>
        <v>14</v>
      </c>
      <c r="Y30" s="144"/>
      <c r="AA30" s="153"/>
    </row>
    <row r="31" spans="2:27" ht="15.75" customHeight="1">
      <c r="B31" s="120" t="s">
        <v>109</v>
      </c>
      <c r="C31" s="120" t="s">
        <v>110</v>
      </c>
      <c r="E31" s="153">
        <v>0</v>
      </c>
      <c r="F31" s="154">
        <v>0</v>
      </c>
      <c r="G31" s="153">
        <v>0</v>
      </c>
      <c r="H31" s="154">
        <v>0</v>
      </c>
      <c r="I31" s="143">
        <f t="shared" si="12"/>
        <v>0</v>
      </c>
      <c r="J31" s="141">
        <f t="shared" si="0"/>
        <v>0</v>
      </c>
      <c r="K31" s="144"/>
      <c r="L31" s="153">
        <v>0</v>
      </c>
      <c r="M31" s="154">
        <v>0</v>
      </c>
      <c r="N31" s="153">
        <v>0</v>
      </c>
      <c r="O31" s="154">
        <v>0</v>
      </c>
      <c r="P31" s="143">
        <f t="shared" si="13"/>
        <v>0</v>
      </c>
      <c r="Q31" s="141">
        <f t="shared" si="1"/>
        <v>0</v>
      </c>
      <c r="R31" s="144"/>
      <c r="S31" s="143">
        <f t="shared" si="14"/>
        <v>0</v>
      </c>
      <c r="T31" s="141">
        <f t="shared" si="15"/>
        <v>0</v>
      </c>
      <c r="U31" s="143">
        <f t="shared" si="16"/>
        <v>0</v>
      </c>
      <c r="V31" s="141">
        <f t="shared" si="17"/>
        <v>0</v>
      </c>
      <c r="W31" s="143">
        <f t="shared" si="18"/>
        <v>0</v>
      </c>
      <c r="X31" s="141">
        <f t="shared" si="19"/>
        <v>0</v>
      </c>
      <c r="Y31" s="144"/>
      <c r="AA31" s="153"/>
    </row>
    <row r="32" spans="3:27" ht="15.75" customHeight="1">
      <c r="C32" s="120" t="s">
        <v>111</v>
      </c>
      <c r="E32" s="153">
        <v>0</v>
      </c>
      <c r="F32" s="154">
        <v>0</v>
      </c>
      <c r="G32" s="153">
        <v>0</v>
      </c>
      <c r="H32" s="154">
        <v>0</v>
      </c>
      <c r="I32" s="143">
        <f t="shared" si="12"/>
        <v>0</v>
      </c>
      <c r="J32" s="141">
        <f t="shared" si="0"/>
        <v>0</v>
      </c>
      <c r="K32" s="144"/>
      <c r="L32" s="153">
        <v>0</v>
      </c>
      <c r="M32" s="154">
        <v>0</v>
      </c>
      <c r="N32" s="153">
        <v>0</v>
      </c>
      <c r="O32" s="154">
        <v>0</v>
      </c>
      <c r="P32" s="143">
        <f t="shared" si="13"/>
        <v>0</v>
      </c>
      <c r="Q32" s="141">
        <f t="shared" si="1"/>
        <v>0</v>
      </c>
      <c r="R32" s="144"/>
      <c r="S32" s="143">
        <f t="shared" si="14"/>
        <v>0</v>
      </c>
      <c r="T32" s="141">
        <f t="shared" si="15"/>
        <v>0</v>
      </c>
      <c r="U32" s="143">
        <f t="shared" si="16"/>
        <v>0</v>
      </c>
      <c r="V32" s="141">
        <f t="shared" si="17"/>
        <v>0</v>
      </c>
      <c r="W32" s="143">
        <f t="shared" si="18"/>
        <v>0</v>
      </c>
      <c r="X32" s="141">
        <f t="shared" si="19"/>
        <v>0</v>
      </c>
      <c r="Y32" s="144"/>
      <c r="AA32" s="153"/>
    </row>
    <row r="33" spans="3:27" ht="15.75" customHeight="1">
      <c r="C33" s="120" t="s">
        <v>112</v>
      </c>
      <c r="E33" s="138">
        <v>9</v>
      </c>
      <c r="F33" s="139">
        <v>4</v>
      </c>
      <c r="G33" s="138">
        <v>0</v>
      </c>
      <c r="H33" s="139">
        <v>2</v>
      </c>
      <c r="I33" s="143">
        <f t="shared" si="12"/>
        <v>9</v>
      </c>
      <c r="J33" s="141">
        <f t="shared" si="0"/>
        <v>6</v>
      </c>
      <c r="K33" s="144"/>
      <c r="L33" s="145">
        <v>0</v>
      </c>
      <c r="M33" s="146">
        <v>5</v>
      </c>
      <c r="N33" s="138">
        <v>0</v>
      </c>
      <c r="O33" s="139">
        <v>0</v>
      </c>
      <c r="P33" s="143">
        <f t="shared" si="13"/>
        <v>0</v>
      </c>
      <c r="Q33" s="141">
        <f t="shared" si="1"/>
        <v>5</v>
      </c>
      <c r="R33" s="144"/>
      <c r="S33" s="143">
        <f t="shared" si="14"/>
        <v>9</v>
      </c>
      <c r="T33" s="141">
        <f t="shared" si="15"/>
        <v>9</v>
      </c>
      <c r="U33" s="143">
        <f t="shared" si="16"/>
        <v>0</v>
      </c>
      <c r="V33" s="141">
        <f t="shared" si="17"/>
        <v>2</v>
      </c>
      <c r="W33" s="143">
        <f t="shared" si="18"/>
        <v>9</v>
      </c>
      <c r="X33" s="141">
        <f t="shared" si="19"/>
        <v>11</v>
      </c>
      <c r="Y33" s="144"/>
      <c r="AA33" s="145"/>
    </row>
    <row r="34" spans="3:27" ht="15.75" customHeight="1">
      <c r="C34" s="120" t="s">
        <v>113</v>
      </c>
      <c r="E34" s="138">
        <v>23</v>
      </c>
      <c r="F34" s="139">
        <v>28</v>
      </c>
      <c r="G34" s="138">
        <v>0</v>
      </c>
      <c r="H34" s="139">
        <v>4</v>
      </c>
      <c r="I34" s="143">
        <f t="shared" si="12"/>
        <v>23</v>
      </c>
      <c r="J34" s="141">
        <f t="shared" si="0"/>
        <v>32</v>
      </c>
      <c r="K34" s="144"/>
      <c r="L34" s="145">
        <v>3</v>
      </c>
      <c r="M34" s="146">
        <v>6</v>
      </c>
      <c r="N34" s="138">
        <v>5</v>
      </c>
      <c r="O34" s="139">
        <v>1</v>
      </c>
      <c r="P34" s="143">
        <f t="shared" si="13"/>
        <v>8</v>
      </c>
      <c r="Q34" s="141">
        <f t="shared" si="1"/>
        <v>7</v>
      </c>
      <c r="R34" s="144"/>
      <c r="S34" s="143">
        <f t="shared" si="14"/>
        <v>26</v>
      </c>
      <c r="T34" s="141">
        <f t="shared" si="15"/>
        <v>34</v>
      </c>
      <c r="U34" s="143">
        <f t="shared" si="16"/>
        <v>5</v>
      </c>
      <c r="V34" s="141">
        <f t="shared" si="17"/>
        <v>5</v>
      </c>
      <c r="W34" s="143">
        <f t="shared" si="18"/>
        <v>31</v>
      </c>
      <c r="X34" s="141">
        <f t="shared" si="19"/>
        <v>39</v>
      </c>
      <c r="Y34" s="144"/>
      <c r="AA34" s="153"/>
    </row>
    <row r="35" spans="3:27" ht="15.75" customHeight="1">
      <c r="C35" s="120" t="s">
        <v>114</v>
      </c>
      <c r="E35" s="138">
        <v>23</v>
      </c>
      <c r="F35" s="139">
        <v>14</v>
      </c>
      <c r="G35" s="138">
        <v>1</v>
      </c>
      <c r="H35" s="139">
        <v>2</v>
      </c>
      <c r="I35" s="143">
        <f t="shared" si="12"/>
        <v>24</v>
      </c>
      <c r="J35" s="141">
        <f t="shared" si="0"/>
        <v>16</v>
      </c>
      <c r="K35" s="144"/>
      <c r="L35" s="145">
        <v>5</v>
      </c>
      <c r="M35" s="146">
        <v>3</v>
      </c>
      <c r="N35" s="138">
        <v>1</v>
      </c>
      <c r="O35" s="139">
        <v>1</v>
      </c>
      <c r="P35" s="143">
        <f t="shared" si="13"/>
        <v>6</v>
      </c>
      <c r="Q35" s="141">
        <f t="shared" si="1"/>
        <v>4</v>
      </c>
      <c r="R35" s="144"/>
      <c r="S35" s="143">
        <f t="shared" si="14"/>
        <v>28</v>
      </c>
      <c r="T35" s="141">
        <f t="shared" si="15"/>
        <v>17</v>
      </c>
      <c r="U35" s="143">
        <f t="shared" si="16"/>
        <v>2</v>
      </c>
      <c r="V35" s="141">
        <f t="shared" si="17"/>
        <v>3</v>
      </c>
      <c r="W35" s="143">
        <f t="shared" si="18"/>
        <v>30</v>
      </c>
      <c r="X35" s="141">
        <f t="shared" si="19"/>
        <v>20</v>
      </c>
      <c r="Y35" s="144"/>
      <c r="AA35" s="153"/>
    </row>
    <row r="36" spans="3:27" ht="15.75" customHeight="1">
      <c r="C36" s="120" t="s">
        <v>115</v>
      </c>
      <c r="E36" s="138">
        <v>18</v>
      </c>
      <c r="F36" s="139">
        <v>16</v>
      </c>
      <c r="G36" s="138">
        <v>1</v>
      </c>
      <c r="H36" s="139">
        <v>1</v>
      </c>
      <c r="I36" s="143">
        <f t="shared" si="12"/>
        <v>19</v>
      </c>
      <c r="J36" s="141">
        <f t="shared" si="0"/>
        <v>17</v>
      </c>
      <c r="K36" s="144"/>
      <c r="L36" s="145">
        <v>3</v>
      </c>
      <c r="M36" s="146">
        <v>1</v>
      </c>
      <c r="N36" s="138">
        <v>0</v>
      </c>
      <c r="O36" s="139">
        <v>1</v>
      </c>
      <c r="P36" s="143">
        <f t="shared" si="13"/>
        <v>3</v>
      </c>
      <c r="Q36" s="141">
        <f t="shared" si="1"/>
        <v>2</v>
      </c>
      <c r="R36" s="144"/>
      <c r="S36" s="143">
        <f t="shared" si="14"/>
        <v>21</v>
      </c>
      <c r="T36" s="141">
        <f t="shared" si="15"/>
        <v>17</v>
      </c>
      <c r="U36" s="143">
        <f t="shared" si="16"/>
        <v>1</v>
      </c>
      <c r="V36" s="141">
        <f t="shared" si="17"/>
        <v>2</v>
      </c>
      <c r="W36" s="143">
        <f t="shared" si="18"/>
        <v>22</v>
      </c>
      <c r="X36" s="141">
        <f t="shared" si="19"/>
        <v>19</v>
      </c>
      <c r="Y36" s="144"/>
      <c r="AA36" s="145"/>
    </row>
    <row r="37" spans="2:27" ht="15.75" customHeight="1" thickBot="1">
      <c r="B37" s="147"/>
      <c r="C37" s="147" t="s">
        <v>108</v>
      </c>
      <c r="D37" s="148"/>
      <c r="E37" s="149">
        <v>0</v>
      </c>
      <c r="F37" s="150">
        <v>0</v>
      </c>
      <c r="G37" s="149">
        <v>0</v>
      </c>
      <c r="H37" s="150">
        <v>0</v>
      </c>
      <c r="I37" s="151">
        <f t="shared" si="12"/>
        <v>0</v>
      </c>
      <c r="J37" s="152">
        <f t="shared" si="0"/>
        <v>0</v>
      </c>
      <c r="K37" s="148"/>
      <c r="L37" s="149">
        <v>0</v>
      </c>
      <c r="M37" s="150">
        <v>0</v>
      </c>
      <c r="N37" s="149">
        <v>0</v>
      </c>
      <c r="O37" s="150">
        <v>0</v>
      </c>
      <c r="P37" s="151">
        <f t="shared" si="13"/>
        <v>0</v>
      </c>
      <c r="Q37" s="152">
        <f t="shared" si="1"/>
        <v>0</v>
      </c>
      <c r="R37" s="148"/>
      <c r="S37" s="151">
        <f t="shared" si="14"/>
        <v>0</v>
      </c>
      <c r="T37" s="152">
        <f t="shared" si="15"/>
        <v>0</v>
      </c>
      <c r="U37" s="151">
        <f t="shared" si="16"/>
        <v>0</v>
      </c>
      <c r="V37" s="152">
        <f t="shared" si="17"/>
        <v>0</v>
      </c>
      <c r="W37" s="151">
        <f t="shared" si="18"/>
        <v>0</v>
      </c>
      <c r="X37" s="152">
        <f t="shared" si="19"/>
        <v>0</v>
      </c>
      <c r="Y37" s="144"/>
      <c r="AA37" s="143"/>
    </row>
    <row r="38" spans="2:27" ht="15.75" customHeight="1">
      <c r="B38" s="120" t="s">
        <v>116</v>
      </c>
      <c r="C38" s="120" t="s">
        <v>117</v>
      </c>
      <c r="E38" s="153">
        <v>57</v>
      </c>
      <c r="F38" s="154">
        <v>49</v>
      </c>
      <c r="G38" s="153">
        <v>1</v>
      </c>
      <c r="H38" s="154">
        <v>6</v>
      </c>
      <c r="I38" s="143">
        <f t="shared" si="12"/>
        <v>58</v>
      </c>
      <c r="J38" s="141">
        <f t="shared" si="0"/>
        <v>55</v>
      </c>
      <c r="K38" s="144"/>
      <c r="L38" s="153">
        <v>3</v>
      </c>
      <c r="M38" s="154">
        <v>4</v>
      </c>
      <c r="N38" s="153">
        <v>1</v>
      </c>
      <c r="O38" s="154">
        <v>0</v>
      </c>
      <c r="P38" s="143">
        <f t="shared" si="13"/>
        <v>4</v>
      </c>
      <c r="Q38" s="141">
        <f t="shared" si="1"/>
        <v>4</v>
      </c>
      <c r="R38" s="144"/>
      <c r="S38" s="143">
        <f t="shared" si="14"/>
        <v>60</v>
      </c>
      <c r="T38" s="141">
        <f t="shared" si="15"/>
        <v>53</v>
      </c>
      <c r="U38" s="143">
        <f t="shared" si="16"/>
        <v>2</v>
      </c>
      <c r="V38" s="141">
        <f t="shared" si="17"/>
        <v>6</v>
      </c>
      <c r="W38" s="143">
        <f t="shared" si="18"/>
        <v>62</v>
      </c>
      <c r="X38" s="141">
        <f t="shared" si="19"/>
        <v>59</v>
      </c>
      <c r="Y38" s="144"/>
      <c r="AA38" s="145"/>
    </row>
    <row r="39" spans="3:27" ht="15.75" customHeight="1">
      <c r="C39" s="120" t="s">
        <v>118</v>
      </c>
      <c r="E39" s="153">
        <v>5</v>
      </c>
      <c r="F39" s="154">
        <v>5</v>
      </c>
      <c r="G39" s="153">
        <v>0</v>
      </c>
      <c r="H39" s="154">
        <v>3</v>
      </c>
      <c r="I39" s="143">
        <f t="shared" si="12"/>
        <v>5</v>
      </c>
      <c r="J39" s="141">
        <f t="shared" si="0"/>
        <v>8</v>
      </c>
      <c r="K39" s="144"/>
      <c r="L39" s="153">
        <v>3</v>
      </c>
      <c r="M39" s="154">
        <v>8</v>
      </c>
      <c r="N39" s="153">
        <v>0</v>
      </c>
      <c r="O39" s="154">
        <v>3</v>
      </c>
      <c r="P39" s="143">
        <f t="shared" si="13"/>
        <v>3</v>
      </c>
      <c r="Q39" s="141">
        <f t="shared" si="1"/>
        <v>11</v>
      </c>
      <c r="R39" s="144"/>
      <c r="S39" s="143">
        <f t="shared" si="14"/>
        <v>8</v>
      </c>
      <c r="T39" s="141">
        <f t="shared" si="15"/>
        <v>13</v>
      </c>
      <c r="U39" s="143">
        <f t="shared" si="16"/>
        <v>0</v>
      </c>
      <c r="V39" s="141">
        <f t="shared" si="17"/>
        <v>6</v>
      </c>
      <c r="W39" s="143">
        <f t="shared" si="18"/>
        <v>8</v>
      </c>
      <c r="X39" s="141">
        <f t="shared" si="19"/>
        <v>19</v>
      </c>
      <c r="Y39" s="144"/>
      <c r="AA39" s="145"/>
    </row>
    <row r="40" spans="1:27" ht="15.75" customHeight="1" thickBot="1">
      <c r="A40" s="155"/>
      <c r="B40" s="155"/>
      <c r="C40" s="155" t="s">
        <v>108</v>
      </c>
      <c r="D40" s="156"/>
      <c r="E40" s="157">
        <v>11</v>
      </c>
      <c r="F40" s="158">
        <v>8</v>
      </c>
      <c r="G40" s="157">
        <v>1</v>
      </c>
      <c r="H40" s="158">
        <v>0</v>
      </c>
      <c r="I40" s="162">
        <f t="shared" si="12"/>
        <v>12</v>
      </c>
      <c r="J40" s="159">
        <f t="shared" si="0"/>
        <v>8</v>
      </c>
      <c r="K40" s="156"/>
      <c r="L40" s="157">
        <v>5</v>
      </c>
      <c r="M40" s="158">
        <v>3</v>
      </c>
      <c r="N40" s="157">
        <v>5</v>
      </c>
      <c r="O40" s="158">
        <v>0</v>
      </c>
      <c r="P40" s="162">
        <f t="shared" si="13"/>
        <v>10</v>
      </c>
      <c r="Q40" s="159">
        <f t="shared" si="1"/>
        <v>3</v>
      </c>
      <c r="R40" s="156"/>
      <c r="S40" s="162">
        <f t="shared" si="14"/>
        <v>16</v>
      </c>
      <c r="T40" s="159">
        <f t="shared" si="15"/>
        <v>11</v>
      </c>
      <c r="U40" s="162">
        <f t="shared" si="16"/>
        <v>6</v>
      </c>
      <c r="V40" s="159">
        <f t="shared" si="17"/>
        <v>0</v>
      </c>
      <c r="W40" s="162">
        <f t="shared" si="18"/>
        <v>22</v>
      </c>
      <c r="X40" s="159">
        <f t="shared" si="19"/>
        <v>11</v>
      </c>
      <c r="Y40" s="144"/>
      <c r="AA40" s="145"/>
    </row>
    <row r="41" spans="1:27" ht="14.25" thickTop="1">
      <c r="A41" s="120" t="s">
        <v>120</v>
      </c>
      <c r="H41" s="144"/>
      <c r="I41" s="119"/>
      <c r="J41" s="144"/>
      <c r="K41" s="144"/>
      <c r="L41" s="119"/>
      <c r="P41" s="119"/>
      <c r="Q41" s="144"/>
      <c r="R41" s="144"/>
      <c r="S41" s="119"/>
      <c r="T41" s="144"/>
      <c r="U41" s="119"/>
      <c r="V41" s="144"/>
      <c r="W41" s="119"/>
      <c r="X41" s="144"/>
      <c r="Y41" s="144"/>
      <c r="AA41" s="145"/>
    </row>
    <row r="42" spans="1:27" ht="13.5">
      <c r="A42" s="120" t="s">
        <v>121</v>
      </c>
      <c r="R42" s="144"/>
      <c r="S42" s="119"/>
      <c r="T42" s="144"/>
      <c r="U42" s="119"/>
      <c r="V42" s="144"/>
      <c r="W42" s="119"/>
      <c r="X42" s="144"/>
      <c r="Y42" s="144"/>
      <c r="AA42" s="145"/>
    </row>
    <row r="43" ht="13.5">
      <c r="AA43" s="145"/>
    </row>
    <row r="44" ht="13.5">
      <c r="AA44" s="153"/>
    </row>
    <row r="45" ht="13.5">
      <c r="AA45" s="153"/>
    </row>
    <row r="46" ht="13.5">
      <c r="AA46" s="145"/>
    </row>
    <row r="47" ht="13.5">
      <c r="AA47" s="145"/>
    </row>
    <row r="48" ht="13.5">
      <c r="AA48" s="145"/>
    </row>
    <row r="49" ht="13.5">
      <c r="AA49" s="145"/>
    </row>
    <row r="50" ht="13.5">
      <c r="AA50" s="145"/>
    </row>
    <row r="51" ht="13.5">
      <c r="AA51" s="153"/>
    </row>
    <row r="52" ht="13.5">
      <c r="AA52" s="153"/>
    </row>
    <row r="53" ht="13.5">
      <c r="AA53" s="145"/>
    </row>
    <row r="54" ht="13.5">
      <c r="AA54" s="144"/>
    </row>
    <row r="55" ht="13.5">
      <c r="AA55" s="144"/>
    </row>
    <row r="56" ht="13.5">
      <c r="AA56" s="144"/>
    </row>
    <row r="57" ht="13.5">
      <c r="AA57" s="144"/>
    </row>
    <row r="58" ht="13.5">
      <c r="AA58" s="144"/>
    </row>
    <row r="59" ht="13.5">
      <c r="AA59" s="144"/>
    </row>
    <row r="60" ht="13.5">
      <c r="AA60" s="144"/>
    </row>
    <row r="61" ht="13.5">
      <c r="AA61" s="144"/>
    </row>
    <row r="62" ht="13.5">
      <c r="AA62" s="144"/>
    </row>
  </sheetData>
  <sheetProtection/>
  <printOptions/>
  <pageMargins left="0.75" right="0.75" top="1" bottom="1" header="0.512" footer="0.512"/>
  <pageSetup fitToHeight="1" fitToWidth="1" horizontalDpi="200" verticalDpi="200" orientation="landscape" paperSize="9" scale="70" r:id="rId1"/>
</worksheet>
</file>

<file path=xl/worksheets/sheet7.xml><?xml version="1.0" encoding="utf-8"?>
<worksheet xmlns="http://schemas.openxmlformats.org/spreadsheetml/2006/main" xmlns:r="http://schemas.openxmlformats.org/officeDocument/2006/relationships">
  <dimension ref="A1:N34"/>
  <sheetViews>
    <sheetView zoomScalePageLayoutView="0" workbookViewId="0" topLeftCell="A1">
      <selection activeCell="A1" sqref="A1"/>
    </sheetView>
  </sheetViews>
  <sheetFormatPr defaultColWidth="9.00390625" defaultRowHeight="13.5"/>
  <cols>
    <col min="3" max="3" width="6.125" style="0" customWidth="1"/>
    <col min="4" max="4" width="6.75390625" style="0" customWidth="1"/>
    <col min="5" max="5" width="7.00390625" style="0" customWidth="1"/>
    <col min="6" max="6" width="7.375" style="0" customWidth="1"/>
    <col min="7" max="7" width="2.00390625" style="0" customWidth="1"/>
    <col min="8" max="10" width="5.75390625" style="0" customWidth="1"/>
    <col min="11" max="11" width="2.375" style="0" customWidth="1"/>
    <col min="12" max="12" width="5.25390625" style="0" customWidth="1"/>
    <col min="13" max="14" width="6.375" style="0" customWidth="1"/>
  </cols>
  <sheetData>
    <row r="1" spans="1:14" ht="14.25" thickBot="1">
      <c r="A1" s="144" t="s">
        <v>123</v>
      </c>
      <c r="B1" s="144"/>
      <c r="C1" s="144"/>
      <c r="D1" s="144"/>
      <c r="E1" s="144"/>
      <c r="F1" s="144"/>
      <c r="G1" s="144"/>
      <c r="H1" s="144"/>
      <c r="I1" s="144"/>
      <c r="J1" s="144"/>
      <c r="K1" s="144"/>
      <c r="L1" s="144"/>
      <c r="M1" s="144"/>
      <c r="N1" s="144"/>
    </row>
    <row r="2" spans="1:14" ht="14.25" thickTop="1">
      <c r="A2" s="163" t="s">
        <v>91</v>
      </c>
      <c r="B2" s="163" t="s">
        <v>102</v>
      </c>
      <c r="C2" s="163"/>
      <c r="D2" s="164" t="s">
        <v>92</v>
      </c>
      <c r="E2" s="164"/>
      <c r="F2" s="164"/>
      <c r="G2" s="163"/>
      <c r="H2" s="164" t="s">
        <v>93</v>
      </c>
      <c r="I2" s="164"/>
      <c r="J2" s="164"/>
      <c r="K2" s="163"/>
      <c r="L2" s="164" t="s">
        <v>94</v>
      </c>
      <c r="M2" s="164"/>
      <c r="N2" s="164"/>
    </row>
    <row r="3" spans="1:14" ht="14.25" thickBot="1">
      <c r="A3" s="128"/>
      <c r="B3" s="128"/>
      <c r="C3" s="128"/>
      <c r="D3" s="128" t="s">
        <v>95</v>
      </c>
      <c r="E3" s="128" t="s">
        <v>96</v>
      </c>
      <c r="F3" s="128" t="s">
        <v>54</v>
      </c>
      <c r="G3" s="128"/>
      <c r="H3" s="128" t="s">
        <v>95</v>
      </c>
      <c r="I3" s="128" t="s">
        <v>96</v>
      </c>
      <c r="J3" s="128" t="s">
        <v>54</v>
      </c>
      <c r="K3" s="128"/>
      <c r="L3" s="128" t="s">
        <v>95</v>
      </c>
      <c r="M3" s="128" t="s">
        <v>96</v>
      </c>
      <c r="N3" s="128" t="s">
        <v>54</v>
      </c>
    </row>
    <row r="4" spans="1:14" ht="14.25" thickTop="1">
      <c r="A4" s="131" t="s">
        <v>101</v>
      </c>
      <c r="B4" t="s">
        <v>103</v>
      </c>
      <c r="D4" s="165">
        <v>1388</v>
      </c>
      <c r="E4" s="165">
        <v>446</v>
      </c>
      <c r="F4" s="165">
        <v>1834</v>
      </c>
      <c r="G4" s="165"/>
      <c r="H4" s="165">
        <v>279</v>
      </c>
      <c r="I4" s="165">
        <v>694</v>
      </c>
      <c r="J4" s="165">
        <v>973</v>
      </c>
      <c r="K4" s="166"/>
      <c r="L4" s="166">
        <v>1667</v>
      </c>
      <c r="M4" s="166">
        <v>1140</v>
      </c>
      <c r="N4" s="166">
        <v>2807</v>
      </c>
    </row>
    <row r="5" spans="2:14" ht="13.5">
      <c r="B5" t="s">
        <v>124</v>
      </c>
      <c r="D5" s="165">
        <v>3003</v>
      </c>
      <c r="E5" s="165">
        <v>1</v>
      </c>
      <c r="F5" s="165">
        <v>3004</v>
      </c>
      <c r="G5" s="167"/>
      <c r="H5" s="165">
        <v>206</v>
      </c>
      <c r="I5" s="165">
        <v>0</v>
      </c>
      <c r="J5" s="165">
        <v>206</v>
      </c>
      <c r="K5" s="168"/>
      <c r="L5" s="166">
        <v>3209</v>
      </c>
      <c r="M5" s="166">
        <v>1</v>
      </c>
      <c r="N5" s="166">
        <v>3210</v>
      </c>
    </row>
    <row r="6" spans="2:14" ht="13.5">
      <c r="B6" t="s">
        <v>105</v>
      </c>
      <c r="D6" s="165">
        <v>17</v>
      </c>
      <c r="E6" s="165">
        <v>1</v>
      </c>
      <c r="F6" s="165">
        <v>18</v>
      </c>
      <c r="G6" s="167"/>
      <c r="H6" s="165">
        <v>19</v>
      </c>
      <c r="I6" s="165">
        <v>2</v>
      </c>
      <c r="J6" s="165">
        <v>21</v>
      </c>
      <c r="K6" s="168"/>
      <c r="L6" s="166">
        <v>36</v>
      </c>
      <c r="M6" s="166">
        <v>3</v>
      </c>
      <c r="N6" s="166">
        <v>39</v>
      </c>
    </row>
    <row r="7" spans="2:14" ht="13.5">
      <c r="B7" t="s">
        <v>106</v>
      </c>
      <c r="D7" s="165">
        <v>13</v>
      </c>
      <c r="E7" s="165">
        <v>7</v>
      </c>
      <c r="F7" s="165">
        <v>20</v>
      </c>
      <c r="G7" s="167"/>
      <c r="H7" s="165">
        <v>4</v>
      </c>
      <c r="I7" s="165">
        <v>7</v>
      </c>
      <c r="J7" s="165">
        <v>11</v>
      </c>
      <c r="K7" s="168"/>
      <c r="L7" s="166">
        <v>17</v>
      </c>
      <c r="M7" s="166">
        <v>14</v>
      </c>
      <c r="N7" s="166">
        <v>31</v>
      </c>
    </row>
    <row r="8" spans="2:14" ht="13.5">
      <c r="B8" t="s">
        <v>125</v>
      </c>
      <c r="D8" s="165">
        <v>82</v>
      </c>
      <c r="E8" s="165">
        <v>29</v>
      </c>
      <c r="F8" s="165">
        <v>111</v>
      </c>
      <c r="G8" s="167"/>
      <c r="H8" s="165">
        <v>22</v>
      </c>
      <c r="I8" s="165">
        <v>15</v>
      </c>
      <c r="J8" s="165">
        <v>37</v>
      </c>
      <c r="K8" s="168"/>
      <c r="L8" s="166">
        <v>104</v>
      </c>
      <c r="M8" s="166">
        <v>44</v>
      </c>
      <c r="N8" s="166">
        <v>148</v>
      </c>
    </row>
    <row r="9" spans="2:14" ht="14.25" thickBot="1">
      <c r="B9" s="148" t="s">
        <v>108</v>
      </c>
      <c r="C9" s="148"/>
      <c r="D9" s="169">
        <v>480</v>
      </c>
      <c r="E9" s="169">
        <v>62</v>
      </c>
      <c r="F9" s="169">
        <v>542</v>
      </c>
      <c r="G9" s="170"/>
      <c r="H9" s="169">
        <v>271</v>
      </c>
      <c r="I9" s="169">
        <v>488</v>
      </c>
      <c r="J9" s="169">
        <v>759</v>
      </c>
      <c r="K9" s="171"/>
      <c r="L9" s="172">
        <v>751</v>
      </c>
      <c r="M9" s="172">
        <v>550</v>
      </c>
      <c r="N9" s="172">
        <v>1301</v>
      </c>
    </row>
    <row r="10" spans="1:14" ht="14.25" thickBot="1">
      <c r="A10" s="156"/>
      <c r="B10" s="156" t="s">
        <v>126</v>
      </c>
      <c r="C10" s="156"/>
      <c r="D10" s="173">
        <v>4983</v>
      </c>
      <c r="E10" s="173">
        <v>546</v>
      </c>
      <c r="F10" s="173">
        <v>5529</v>
      </c>
      <c r="G10" s="173"/>
      <c r="H10" s="173">
        <v>801</v>
      </c>
      <c r="I10" s="173">
        <v>1206</v>
      </c>
      <c r="J10" s="173">
        <v>2007</v>
      </c>
      <c r="K10" s="174"/>
      <c r="L10" s="174">
        <v>5784</v>
      </c>
      <c r="M10" s="174">
        <v>1752</v>
      </c>
      <c r="N10" s="174">
        <v>7536</v>
      </c>
    </row>
    <row r="11" spans="1:14" ht="14.25" thickTop="1">
      <c r="A11" s="131" t="s">
        <v>119</v>
      </c>
      <c r="B11" t="s">
        <v>103</v>
      </c>
      <c r="D11" s="165">
        <v>1106</v>
      </c>
      <c r="E11" s="165">
        <v>130</v>
      </c>
      <c r="F11" s="165">
        <v>1236</v>
      </c>
      <c r="G11" s="165"/>
      <c r="H11" s="165">
        <v>204</v>
      </c>
      <c r="I11" s="165">
        <v>145</v>
      </c>
      <c r="J11" s="165">
        <v>349</v>
      </c>
      <c r="K11" s="166"/>
      <c r="L11" s="166">
        <v>1310</v>
      </c>
      <c r="M11" s="166">
        <v>275</v>
      </c>
      <c r="N11" s="166">
        <v>1585</v>
      </c>
    </row>
    <row r="12" spans="2:14" ht="13.5">
      <c r="B12" t="s">
        <v>124</v>
      </c>
      <c r="D12" s="165">
        <v>922</v>
      </c>
      <c r="E12" s="165">
        <v>1</v>
      </c>
      <c r="F12" s="165">
        <v>923</v>
      </c>
      <c r="G12" s="167"/>
      <c r="H12" s="165">
        <v>83</v>
      </c>
      <c r="I12" s="165">
        <v>2</v>
      </c>
      <c r="J12" s="165">
        <v>85</v>
      </c>
      <c r="K12" s="168"/>
      <c r="L12" s="166">
        <v>1005</v>
      </c>
      <c r="M12" s="166">
        <v>3</v>
      </c>
      <c r="N12" s="166">
        <v>1008</v>
      </c>
    </row>
    <row r="13" spans="2:14" ht="13.5">
      <c r="B13" t="s">
        <v>105</v>
      </c>
      <c r="D13" s="165">
        <v>9</v>
      </c>
      <c r="E13" s="165">
        <v>2</v>
      </c>
      <c r="F13" s="165">
        <v>11</v>
      </c>
      <c r="G13" s="167"/>
      <c r="H13" s="165">
        <v>17</v>
      </c>
      <c r="I13" s="165">
        <v>0</v>
      </c>
      <c r="J13" s="165">
        <v>17</v>
      </c>
      <c r="K13" s="168"/>
      <c r="L13" s="166">
        <v>26</v>
      </c>
      <c r="M13" s="166">
        <v>2</v>
      </c>
      <c r="N13" s="166">
        <v>28</v>
      </c>
    </row>
    <row r="14" spans="2:14" ht="13.5">
      <c r="B14" t="s">
        <v>106</v>
      </c>
      <c r="D14" s="165">
        <v>9</v>
      </c>
      <c r="E14" s="165">
        <v>3</v>
      </c>
      <c r="F14" s="165">
        <v>12</v>
      </c>
      <c r="G14" s="167"/>
      <c r="H14" s="165">
        <v>1</v>
      </c>
      <c r="I14" s="165">
        <v>4</v>
      </c>
      <c r="J14" s="165">
        <v>5</v>
      </c>
      <c r="K14" s="168"/>
      <c r="L14" s="166">
        <v>10</v>
      </c>
      <c r="M14" s="166">
        <v>7</v>
      </c>
      <c r="N14" s="166">
        <v>17</v>
      </c>
    </row>
    <row r="15" spans="2:14" ht="13.5">
      <c r="B15" t="s">
        <v>125</v>
      </c>
      <c r="D15" s="165">
        <v>61</v>
      </c>
      <c r="E15" s="165">
        <v>12</v>
      </c>
      <c r="F15" s="165">
        <v>73</v>
      </c>
      <c r="G15" s="167"/>
      <c r="H15" s="165">
        <v>16</v>
      </c>
      <c r="I15" s="165">
        <v>8</v>
      </c>
      <c r="J15" s="165">
        <v>24</v>
      </c>
      <c r="K15" s="168"/>
      <c r="L15" s="166">
        <v>77</v>
      </c>
      <c r="M15" s="166">
        <v>20</v>
      </c>
      <c r="N15" s="166">
        <v>97</v>
      </c>
    </row>
    <row r="16" spans="2:14" ht="14.25" thickBot="1">
      <c r="B16" s="148" t="s">
        <v>108</v>
      </c>
      <c r="C16" s="148"/>
      <c r="D16" s="169">
        <v>536</v>
      </c>
      <c r="E16" s="169">
        <v>54</v>
      </c>
      <c r="F16" s="169">
        <v>590</v>
      </c>
      <c r="G16" s="170"/>
      <c r="H16" s="169">
        <v>269</v>
      </c>
      <c r="I16" s="169">
        <v>121</v>
      </c>
      <c r="J16" s="169">
        <v>390</v>
      </c>
      <c r="K16" s="171"/>
      <c r="L16" s="172">
        <v>805</v>
      </c>
      <c r="M16" s="172">
        <v>175</v>
      </c>
      <c r="N16" s="172">
        <v>980</v>
      </c>
    </row>
    <row r="17" spans="1:14" ht="14.25" thickBot="1">
      <c r="A17" s="156"/>
      <c r="B17" s="156" t="s">
        <v>127</v>
      </c>
      <c r="C17" s="156"/>
      <c r="D17" s="175">
        <v>2643</v>
      </c>
      <c r="E17" s="175">
        <v>202</v>
      </c>
      <c r="F17" s="175">
        <v>2845</v>
      </c>
      <c r="G17" s="175"/>
      <c r="H17" s="175">
        <v>590</v>
      </c>
      <c r="I17" s="175">
        <v>280</v>
      </c>
      <c r="J17" s="175">
        <v>870</v>
      </c>
      <c r="K17" s="176"/>
      <c r="L17" s="176">
        <v>3233</v>
      </c>
      <c r="M17" s="176">
        <v>482</v>
      </c>
      <c r="N17" s="176">
        <v>3715</v>
      </c>
    </row>
    <row r="18" spans="1:14" ht="15" thickBot="1" thickTop="1">
      <c r="A18" s="177" t="s">
        <v>128</v>
      </c>
      <c r="B18" s="177"/>
      <c r="C18" s="177"/>
      <c r="D18" s="178">
        <v>1417</v>
      </c>
      <c r="E18" s="178">
        <v>18</v>
      </c>
      <c r="F18" s="179">
        <v>1435</v>
      </c>
      <c r="G18" s="179"/>
      <c r="H18" s="180" t="s">
        <v>129</v>
      </c>
      <c r="I18" s="180" t="s">
        <v>129</v>
      </c>
      <c r="J18" s="180" t="s">
        <v>129</v>
      </c>
      <c r="K18" s="179"/>
      <c r="L18" s="178">
        <v>1417</v>
      </c>
      <c r="M18" s="178">
        <v>18</v>
      </c>
      <c r="N18" s="178">
        <v>1435</v>
      </c>
    </row>
    <row r="19" spans="1:14" ht="14.25" thickTop="1">
      <c r="A19" s="144"/>
      <c r="B19" s="144"/>
      <c r="C19" s="144"/>
      <c r="D19" s="181"/>
      <c r="E19" s="181"/>
      <c r="F19" s="144"/>
      <c r="G19" s="144"/>
      <c r="H19" s="182"/>
      <c r="I19" s="182"/>
      <c r="J19" s="182"/>
      <c r="K19" s="144"/>
      <c r="L19" s="181"/>
      <c r="M19" s="181"/>
      <c r="N19" s="181"/>
    </row>
    <row r="20" spans="1:14" ht="13.5">
      <c r="A20" s="183" t="s">
        <v>130</v>
      </c>
      <c r="B20" s="183"/>
      <c r="C20" s="183"/>
      <c r="D20" s="183"/>
      <c r="E20" s="183"/>
      <c r="F20" s="183"/>
      <c r="G20" s="183"/>
      <c r="H20" s="184"/>
      <c r="I20" s="184"/>
      <c r="J20" s="184"/>
      <c r="K20" s="183"/>
      <c r="L20" s="183"/>
      <c r="M20" s="183"/>
      <c r="N20" s="183"/>
    </row>
    <row r="21" ht="13.5">
      <c r="A21" t="s">
        <v>131</v>
      </c>
    </row>
    <row r="22" ht="13.5">
      <c r="A22" t="s">
        <v>132</v>
      </c>
    </row>
    <row r="23" spans="1:14" ht="13.5">
      <c r="A23" s="185" t="s">
        <v>133</v>
      </c>
      <c r="B23" s="186"/>
      <c r="C23" s="186"/>
      <c r="D23" s="186"/>
      <c r="E23" s="186"/>
      <c r="F23" s="186"/>
      <c r="G23" s="186"/>
      <c r="H23" s="186"/>
      <c r="I23" s="186"/>
      <c r="J23" s="186"/>
      <c r="K23" s="186"/>
      <c r="L23" s="186"/>
      <c r="M23" s="186"/>
      <c r="N23" s="186"/>
    </row>
    <row r="24" spans="1:14" ht="13.5">
      <c r="A24" s="185" t="s">
        <v>134</v>
      </c>
      <c r="B24" s="186"/>
      <c r="C24" s="186"/>
      <c r="D24" s="186"/>
      <c r="E24" s="186"/>
      <c r="F24" s="186"/>
      <c r="G24" s="186"/>
      <c r="H24" s="186"/>
      <c r="I24" s="186"/>
      <c r="J24" s="186"/>
      <c r="K24" s="186"/>
      <c r="L24" s="186"/>
      <c r="M24" s="186"/>
      <c r="N24" s="186"/>
    </row>
    <row r="25" spans="1:14" ht="13.5">
      <c r="A25" s="185"/>
      <c r="B25" s="186"/>
      <c r="C25" s="186"/>
      <c r="D25" s="186"/>
      <c r="E25" s="186"/>
      <c r="F25" s="186"/>
      <c r="G25" s="186"/>
      <c r="H25" s="186"/>
      <c r="I25" s="186"/>
      <c r="J25" s="186"/>
      <c r="K25" s="186"/>
      <c r="L25" s="186"/>
      <c r="M25" s="186"/>
      <c r="N25" s="186"/>
    </row>
    <row r="26" spans="1:14" ht="13.5">
      <c r="A26" s="185"/>
      <c r="B26" s="186"/>
      <c r="C26" s="186"/>
      <c r="D26" s="186"/>
      <c r="E26" s="186"/>
      <c r="F26" s="186"/>
      <c r="G26" s="186"/>
      <c r="H26" s="186"/>
      <c r="I26" s="186"/>
      <c r="J26" s="186"/>
      <c r="K26" s="186"/>
      <c r="L26" s="186"/>
      <c r="M26" s="186"/>
      <c r="N26" s="186"/>
    </row>
    <row r="27" spans="1:14" ht="13.5">
      <c r="A27" s="185"/>
      <c r="B27" s="186"/>
      <c r="C27" s="186"/>
      <c r="D27" s="186"/>
      <c r="E27" s="186"/>
      <c r="F27" s="186"/>
      <c r="G27" s="186"/>
      <c r="H27" s="186"/>
      <c r="I27" s="186"/>
      <c r="J27" s="186"/>
      <c r="K27" s="186"/>
      <c r="L27" s="186"/>
      <c r="M27" s="186"/>
      <c r="N27" s="186"/>
    </row>
    <row r="28" spans="1:14" ht="13.5">
      <c r="A28" s="185" t="s">
        <v>135</v>
      </c>
      <c r="B28" s="185"/>
      <c r="C28" s="185"/>
      <c r="D28" s="185"/>
      <c r="E28" s="185"/>
      <c r="F28" s="185"/>
      <c r="G28" s="185"/>
      <c r="H28" s="185"/>
      <c r="I28" s="185"/>
      <c r="J28" s="185"/>
      <c r="K28" s="185"/>
      <c r="L28" s="185"/>
      <c r="M28" s="185"/>
      <c r="N28" s="185"/>
    </row>
    <row r="29" spans="1:14" ht="13.5">
      <c r="A29" s="187" t="s">
        <v>136</v>
      </c>
      <c r="B29" s="188"/>
      <c r="C29" s="189"/>
      <c r="D29" s="190"/>
      <c r="E29" s="191"/>
      <c r="F29" s="192"/>
      <c r="G29" s="189"/>
      <c r="H29" s="192"/>
      <c r="I29" s="191"/>
      <c r="J29" s="192"/>
      <c r="K29" s="191"/>
      <c r="L29" s="192">
        <v>213</v>
      </c>
      <c r="M29" s="191" t="s">
        <v>137</v>
      </c>
      <c r="N29" s="193"/>
    </row>
    <row r="30" spans="1:13" ht="16.5">
      <c r="A30" s="194" t="s">
        <v>138</v>
      </c>
      <c r="B30" s="195"/>
      <c r="C30" s="196"/>
      <c r="D30" s="197"/>
      <c r="E30" s="198"/>
      <c r="F30" s="199"/>
      <c r="G30" s="196"/>
      <c r="H30" s="199"/>
      <c r="I30" s="198"/>
      <c r="J30" s="199"/>
      <c r="K30" s="198"/>
      <c r="L30" s="199">
        <v>596</v>
      </c>
      <c r="M30" s="198" t="s">
        <v>137</v>
      </c>
    </row>
    <row r="31" spans="1:13" ht="15.75">
      <c r="A31" s="200" t="s">
        <v>139</v>
      </c>
      <c r="B31" s="201"/>
      <c r="C31" s="201"/>
      <c r="D31" s="201"/>
      <c r="E31" s="201"/>
      <c r="F31" s="201"/>
      <c r="G31" s="196"/>
      <c r="H31" s="201"/>
      <c r="I31" s="198"/>
      <c r="J31" s="201"/>
      <c r="K31" s="198"/>
      <c r="L31" s="201">
        <v>579</v>
      </c>
      <c r="M31" s="198" t="s">
        <v>137</v>
      </c>
    </row>
    <row r="32" ht="13.5">
      <c r="A32" s="202"/>
    </row>
    <row r="33" ht="13.5">
      <c r="A33" s="203" t="s">
        <v>140</v>
      </c>
    </row>
    <row r="34" ht="13.5">
      <c r="A34" s="204" t="s">
        <v>141</v>
      </c>
    </row>
  </sheetData>
  <sheetProtection/>
  <printOptions/>
  <pageMargins left="0.75" right="0.75" top="1" bottom="1" header="0.512" footer="0.512"/>
  <pageSetup orientation="portrait" paperSize="9" r:id="rId1"/>
</worksheet>
</file>

<file path=xl/worksheets/sheet8.xml><?xml version="1.0" encoding="utf-8"?>
<worksheet xmlns="http://schemas.openxmlformats.org/spreadsheetml/2006/main" xmlns:r="http://schemas.openxmlformats.org/officeDocument/2006/relationships">
  <dimension ref="A1:S59"/>
  <sheetViews>
    <sheetView zoomScalePageLayoutView="0" workbookViewId="0" topLeftCell="A1">
      <selection activeCell="A1" sqref="A1"/>
    </sheetView>
  </sheetViews>
  <sheetFormatPr defaultColWidth="9.00390625" defaultRowHeight="13.5"/>
  <cols>
    <col min="1" max="1" width="9.375" style="0" customWidth="1"/>
    <col min="2" max="2" width="4.25390625" style="205" customWidth="1"/>
    <col min="3" max="3" width="9.25390625" style="0" customWidth="1"/>
    <col min="4" max="4" width="13.25390625" style="0" hidden="1" customWidth="1"/>
    <col min="5" max="6" width="5.625" style="0" customWidth="1"/>
    <col min="7" max="7" width="6.00390625" style="0" customWidth="1"/>
    <col min="8" max="8" width="1.625" style="0" customWidth="1"/>
    <col min="9" max="9" width="5.625" style="206" customWidth="1"/>
    <col min="10" max="10" width="2.875" style="206" customWidth="1"/>
    <col min="11" max="11" width="2.625" style="206" customWidth="1"/>
    <col min="12" max="12" width="13.25390625" style="0" hidden="1" customWidth="1"/>
    <col min="13" max="13" width="5.125" style="0" customWidth="1"/>
    <col min="14" max="14" width="5.00390625" style="0" customWidth="1"/>
    <col min="15" max="15" width="5.875" style="0" customWidth="1"/>
    <col min="16" max="16" width="1.625" style="0" customWidth="1"/>
    <col min="17" max="17" width="5.625" style="0" customWidth="1"/>
    <col min="18" max="18" width="3.125" style="0" customWidth="1"/>
    <col min="19" max="19" width="9.00390625" style="208" customWidth="1"/>
  </cols>
  <sheetData>
    <row r="1" spans="1:16" ht="13.5">
      <c r="A1" t="s">
        <v>154</v>
      </c>
      <c r="J1" s="207"/>
      <c r="M1" s="144"/>
      <c r="N1" s="144"/>
      <c r="P1" s="144"/>
    </row>
    <row r="2" spans="10:18" ht="14.25" thickBot="1">
      <c r="J2" s="207"/>
      <c r="M2" s="144"/>
      <c r="N2" s="144"/>
      <c r="P2" s="144"/>
      <c r="R2" s="144"/>
    </row>
    <row r="3" spans="1:18" ht="15.75" customHeight="1" thickBot="1" thickTop="1">
      <c r="A3" s="209"/>
      <c r="B3" s="210"/>
      <c r="C3" s="209"/>
      <c r="D3" s="209"/>
      <c r="E3" s="211" t="s">
        <v>101</v>
      </c>
      <c r="F3" s="211"/>
      <c r="G3" s="211"/>
      <c r="H3" s="211"/>
      <c r="I3" s="211"/>
      <c r="J3" s="211"/>
      <c r="K3" s="212"/>
      <c r="L3" s="209"/>
      <c r="M3" s="211" t="s">
        <v>119</v>
      </c>
      <c r="N3" s="211"/>
      <c r="O3" s="211"/>
      <c r="P3" s="211"/>
      <c r="Q3" s="211"/>
      <c r="R3" s="211"/>
    </row>
    <row r="4" spans="1:18" s="144" customFormat="1" ht="15.75" customHeight="1" thickBot="1">
      <c r="A4" s="213" t="s">
        <v>142</v>
      </c>
      <c r="B4" s="214" t="s">
        <v>84</v>
      </c>
      <c r="C4" s="213"/>
      <c r="D4" s="213" t="s">
        <v>143</v>
      </c>
      <c r="E4" s="128" t="s">
        <v>155</v>
      </c>
      <c r="F4" s="215" t="s">
        <v>156</v>
      </c>
      <c r="G4" s="216" t="s">
        <v>157</v>
      </c>
      <c r="H4" s="216"/>
      <c r="I4" s="216"/>
      <c r="J4" s="216"/>
      <c r="K4" s="217"/>
      <c r="L4" s="213" t="s">
        <v>143</v>
      </c>
      <c r="M4" s="128" t="s">
        <v>158</v>
      </c>
      <c r="N4" s="215" t="s">
        <v>159</v>
      </c>
      <c r="O4" s="216" t="s">
        <v>157</v>
      </c>
      <c r="P4" s="216"/>
      <c r="Q4" s="216"/>
      <c r="R4" s="216"/>
    </row>
    <row r="5" spans="1:18" ht="15.75" customHeight="1" thickBot="1" thickTop="1">
      <c r="A5" s="218" t="s">
        <v>7</v>
      </c>
      <c r="B5" s="219">
        <v>1</v>
      </c>
      <c r="C5" s="218" t="s">
        <v>7</v>
      </c>
      <c r="D5" s="220">
        <v>69</v>
      </c>
      <c r="E5" s="221">
        <v>6</v>
      </c>
      <c r="F5" s="221">
        <v>5</v>
      </c>
      <c r="G5" s="222">
        <f aca="true" t="shared" si="0" ref="G5:G36">D5+E5</f>
        <v>75</v>
      </c>
      <c r="H5" s="223" t="s">
        <v>144</v>
      </c>
      <c r="I5" s="224">
        <f>G5/G59*100</f>
        <v>0.9952229299363057</v>
      </c>
      <c r="J5" s="223" t="s">
        <v>145</v>
      </c>
      <c r="K5" s="223"/>
      <c r="L5" s="225">
        <v>57</v>
      </c>
      <c r="M5" s="221">
        <v>5</v>
      </c>
      <c r="N5" s="221">
        <v>0</v>
      </c>
      <c r="O5" s="222">
        <f aca="true" t="shared" si="1" ref="O5:O36">SUM(L5:M5)</f>
        <v>62</v>
      </c>
      <c r="P5" s="223" t="s">
        <v>144</v>
      </c>
      <c r="Q5" s="224">
        <f>O5/O59*100</f>
        <v>1.6689098250336474</v>
      </c>
      <c r="R5" s="223" t="s">
        <v>145</v>
      </c>
    </row>
    <row r="6" spans="1:19" ht="15.75" customHeight="1">
      <c r="A6" t="s">
        <v>146</v>
      </c>
      <c r="B6" s="205">
        <v>2</v>
      </c>
      <c r="C6" t="s">
        <v>8</v>
      </c>
      <c r="D6" s="226">
        <v>20</v>
      </c>
      <c r="E6" s="227">
        <v>0</v>
      </c>
      <c r="F6" s="227">
        <v>0</v>
      </c>
      <c r="G6" s="228">
        <f t="shared" si="0"/>
        <v>20</v>
      </c>
      <c r="H6" s="229" t="s">
        <v>144</v>
      </c>
      <c r="I6" s="230">
        <f>G6/G59*100</f>
        <v>0.2653927813163482</v>
      </c>
      <c r="J6" s="229" t="s">
        <v>145</v>
      </c>
      <c r="K6" s="231"/>
      <c r="L6" s="232">
        <v>13</v>
      </c>
      <c r="M6" s="227">
        <v>1</v>
      </c>
      <c r="N6" s="227">
        <v>1</v>
      </c>
      <c r="O6" s="228">
        <f t="shared" si="1"/>
        <v>14</v>
      </c>
      <c r="P6" s="229" t="s">
        <v>144</v>
      </c>
      <c r="Q6" s="230">
        <f>O6/O59*100</f>
        <v>0.3768506056527591</v>
      </c>
      <c r="R6" s="229" t="s">
        <v>145</v>
      </c>
      <c r="S6" s="233"/>
    </row>
    <row r="7" spans="2:19" ht="15.75" customHeight="1">
      <c r="B7" s="205">
        <v>3</v>
      </c>
      <c r="C7" t="s">
        <v>9</v>
      </c>
      <c r="D7" s="226">
        <v>13</v>
      </c>
      <c r="E7" s="227">
        <v>0</v>
      </c>
      <c r="F7" s="227">
        <v>0</v>
      </c>
      <c r="G7" s="228">
        <f t="shared" si="0"/>
        <v>13</v>
      </c>
      <c r="H7" s="229" t="s">
        <v>144</v>
      </c>
      <c r="I7" s="230">
        <f>G7/G59*100</f>
        <v>0.17250530785562634</v>
      </c>
      <c r="J7" s="229" t="s">
        <v>145</v>
      </c>
      <c r="K7" s="231"/>
      <c r="L7" s="232">
        <v>11</v>
      </c>
      <c r="M7" s="227">
        <v>1</v>
      </c>
      <c r="N7" s="227">
        <v>0</v>
      </c>
      <c r="O7" s="228">
        <f t="shared" si="1"/>
        <v>12</v>
      </c>
      <c r="P7" s="229" t="s">
        <v>144</v>
      </c>
      <c r="Q7" s="230">
        <f>O7/O59*100</f>
        <v>0.3230148048452221</v>
      </c>
      <c r="R7" s="229" t="s">
        <v>145</v>
      </c>
      <c r="S7" s="233"/>
    </row>
    <row r="8" spans="2:19" ht="15.75" customHeight="1">
      <c r="B8" s="205">
        <v>4</v>
      </c>
      <c r="C8" t="s">
        <v>10</v>
      </c>
      <c r="D8" s="226">
        <v>46</v>
      </c>
      <c r="E8" s="227">
        <v>6</v>
      </c>
      <c r="F8" s="227">
        <v>1</v>
      </c>
      <c r="G8" s="228">
        <f t="shared" si="0"/>
        <v>52</v>
      </c>
      <c r="H8" s="229" t="s">
        <v>144</v>
      </c>
      <c r="I8" s="230">
        <f>G8/G59*100</f>
        <v>0.6900212314225054</v>
      </c>
      <c r="J8" s="229" t="s">
        <v>145</v>
      </c>
      <c r="K8" s="231"/>
      <c r="L8" s="232">
        <v>30</v>
      </c>
      <c r="M8" s="227">
        <v>0</v>
      </c>
      <c r="N8" s="227">
        <v>2</v>
      </c>
      <c r="O8" s="228">
        <f t="shared" si="1"/>
        <v>30</v>
      </c>
      <c r="P8" s="229" t="s">
        <v>144</v>
      </c>
      <c r="Q8" s="230">
        <f>O8/O59*100</f>
        <v>0.8075370121130552</v>
      </c>
      <c r="R8" s="229" t="s">
        <v>145</v>
      </c>
      <c r="S8" s="233"/>
    </row>
    <row r="9" spans="2:19" ht="15.75" customHeight="1">
      <c r="B9" s="205">
        <v>5</v>
      </c>
      <c r="C9" t="s">
        <v>11</v>
      </c>
      <c r="D9" s="226">
        <v>10</v>
      </c>
      <c r="E9" s="227">
        <v>1</v>
      </c>
      <c r="F9" s="227">
        <v>0</v>
      </c>
      <c r="G9" s="228">
        <f t="shared" si="0"/>
        <v>11</v>
      </c>
      <c r="H9" s="229" t="s">
        <v>144</v>
      </c>
      <c r="I9" s="230">
        <f>G9/G59*100</f>
        <v>0.1459660297239915</v>
      </c>
      <c r="J9" s="229" t="s">
        <v>145</v>
      </c>
      <c r="K9" s="231"/>
      <c r="L9" s="232">
        <v>9</v>
      </c>
      <c r="M9" s="227">
        <v>1</v>
      </c>
      <c r="N9" s="227">
        <v>1</v>
      </c>
      <c r="O9" s="228">
        <f t="shared" si="1"/>
        <v>10</v>
      </c>
      <c r="P9" s="229" t="s">
        <v>144</v>
      </c>
      <c r="Q9" s="230">
        <f>O9/O59*100</f>
        <v>0.2691790040376851</v>
      </c>
      <c r="R9" s="229" t="s">
        <v>145</v>
      </c>
      <c r="S9" s="233"/>
    </row>
    <row r="10" spans="2:19" ht="15.75" customHeight="1">
      <c r="B10" s="205">
        <v>6</v>
      </c>
      <c r="C10" t="s">
        <v>12</v>
      </c>
      <c r="D10" s="226">
        <v>10</v>
      </c>
      <c r="E10" s="227">
        <v>0</v>
      </c>
      <c r="F10" s="227">
        <v>0</v>
      </c>
      <c r="G10" s="228">
        <f t="shared" si="0"/>
        <v>10</v>
      </c>
      <c r="H10" s="229" t="s">
        <v>144</v>
      </c>
      <c r="I10" s="230">
        <f>G10/G59*100</f>
        <v>0.1326963906581741</v>
      </c>
      <c r="J10" s="229" t="s">
        <v>145</v>
      </c>
      <c r="K10" s="231"/>
      <c r="L10" s="232">
        <v>12</v>
      </c>
      <c r="M10" s="227">
        <v>0</v>
      </c>
      <c r="N10" s="227">
        <v>0</v>
      </c>
      <c r="O10" s="228">
        <f t="shared" si="1"/>
        <v>12</v>
      </c>
      <c r="P10" s="229" t="s">
        <v>144</v>
      </c>
      <c r="Q10" s="230">
        <f>O10/O59*100</f>
        <v>0.3230148048452221</v>
      </c>
      <c r="R10" s="229" t="s">
        <v>145</v>
      </c>
      <c r="S10" s="233"/>
    </row>
    <row r="11" spans="2:19" ht="15.75" customHeight="1">
      <c r="B11" s="205">
        <v>7</v>
      </c>
      <c r="C11" t="s">
        <v>13</v>
      </c>
      <c r="D11" s="226">
        <v>30</v>
      </c>
      <c r="E11" s="227">
        <v>2</v>
      </c>
      <c r="F11" s="227">
        <v>1</v>
      </c>
      <c r="G11" s="228">
        <f t="shared" si="0"/>
        <v>32</v>
      </c>
      <c r="H11" s="229" t="s">
        <v>144</v>
      </c>
      <c r="I11" s="230">
        <f>G11/G59*100</f>
        <v>0.42462845010615713</v>
      </c>
      <c r="J11" s="229" t="s">
        <v>145</v>
      </c>
      <c r="K11" s="231"/>
      <c r="L11" s="232">
        <v>22</v>
      </c>
      <c r="M11" s="227">
        <v>2</v>
      </c>
      <c r="N11" s="227">
        <v>0</v>
      </c>
      <c r="O11" s="228">
        <f t="shared" si="1"/>
        <v>24</v>
      </c>
      <c r="P11" s="229" t="s">
        <v>144</v>
      </c>
      <c r="Q11" s="230">
        <f>O11/O59*100</f>
        <v>0.6460296096904442</v>
      </c>
      <c r="R11" s="229" t="s">
        <v>145</v>
      </c>
      <c r="S11" s="233"/>
    </row>
    <row r="12" spans="3:19" ht="15.75" customHeight="1" thickBot="1">
      <c r="C12" s="234" t="s">
        <v>147</v>
      </c>
      <c r="D12" s="235">
        <v>129</v>
      </c>
      <c r="E12" s="236">
        <f>SUM(E6:E11)</f>
        <v>9</v>
      </c>
      <c r="F12" s="236">
        <v>2</v>
      </c>
      <c r="G12" s="236">
        <f t="shared" si="0"/>
        <v>138</v>
      </c>
      <c r="H12" s="236" t="s">
        <v>144</v>
      </c>
      <c r="I12" s="237">
        <f>G12/G59*100</f>
        <v>1.8312101910828025</v>
      </c>
      <c r="J12" s="236" t="s">
        <v>145</v>
      </c>
      <c r="K12" s="236"/>
      <c r="L12" s="236">
        <v>97</v>
      </c>
      <c r="M12" s="236">
        <f>SUM(M6:M11)</f>
        <v>5</v>
      </c>
      <c r="N12" s="236">
        <v>4</v>
      </c>
      <c r="O12" s="236">
        <f t="shared" si="1"/>
        <v>102</v>
      </c>
      <c r="P12" s="238" t="s">
        <v>144</v>
      </c>
      <c r="Q12" s="239">
        <f>O12/O59*100</f>
        <v>2.7456258411843875</v>
      </c>
      <c r="R12" s="238" t="s">
        <v>145</v>
      </c>
      <c r="S12" s="233"/>
    </row>
    <row r="13" spans="1:19" ht="15.75" customHeight="1">
      <c r="A13" s="142" t="s">
        <v>148</v>
      </c>
      <c r="B13" s="240">
        <v>8</v>
      </c>
      <c r="C13" s="142" t="s">
        <v>14</v>
      </c>
      <c r="D13" s="241">
        <v>395</v>
      </c>
      <c r="E13" s="242">
        <v>5</v>
      </c>
      <c r="F13" s="242">
        <v>3</v>
      </c>
      <c r="G13" s="243">
        <f t="shared" si="0"/>
        <v>400</v>
      </c>
      <c r="H13" s="229" t="s">
        <v>144</v>
      </c>
      <c r="I13" s="244">
        <f>G13/G59*100</f>
        <v>5.3078556263269645</v>
      </c>
      <c r="J13" s="229" t="s">
        <v>145</v>
      </c>
      <c r="K13" s="229"/>
      <c r="L13" s="245">
        <v>229</v>
      </c>
      <c r="M13" s="227">
        <v>6</v>
      </c>
      <c r="N13" s="227">
        <v>5</v>
      </c>
      <c r="O13" s="243">
        <f t="shared" si="1"/>
        <v>235</v>
      </c>
      <c r="P13" s="229" t="s">
        <v>144</v>
      </c>
      <c r="Q13" s="244">
        <f>O13/O59*100</f>
        <v>6.3257065948856</v>
      </c>
      <c r="R13" s="229" t="s">
        <v>145</v>
      </c>
      <c r="S13" s="233"/>
    </row>
    <row r="14" spans="2:19" ht="15.75" customHeight="1">
      <c r="B14" s="246">
        <v>9</v>
      </c>
      <c r="C14" t="s">
        <v>15</v>
      </c>
      <c r="D14" s="226">
        <v>129</v>
      </c>
      <c r="E14" s="227">
        <v>5</v>
      </c>
      <c r="F14" s="227">
        <v>4</v>
      </c>
      <c r="G14" s="228">
        <f t="shared" si="0"/>
        <v>134</v>
      </c>
      <c r="H14" s="229" t="s">
        <v>144</v>
      </c>
      <c r="I14" s="230">
        <f>G14/G59*100</f>
        <v>1.7781316348195328</v>
      </c>
      <c r="J14" s="229" t="s">
        <v>145</v>
      </c>
      <c r="K14" s="231"/>
      <c r="L14" s="232">
        <v>104</v>
      </c>
      <c r="M14" s="227">
        <v>2</v>
      </c>
      <c r="N14" s="227">
        <v>1</v>
      </c>
      <c r="O14" s="228">
        <f t="shared" si="1"/>
        <v>106</v>
      </c>
      <c r="P14" s="229" t="s">
        <v>144</v>
      </c>
      <c r="Q14" s="230">
        <f>O14/O59*100</f>
        <v>2.853297442799462</v>
      </c>
      <c r="R14" s="229" t="s">
        <v>145</v>
      </c>
      <c r="S14" s="233"/>
    </row>
    <row r="15" spans="2:19" ht="15.75" customHeight="1">
      <c r="B15" s="246">
        <v>10</v>
      </c>
      <c r="C15" t="s">
        <v>16</v>
      </c>
      <c r="D15" s="226">
        <v>97</v>
      </c>
      <c r="E15" s="227">
        <v>0</v>
      </c>
      <c r="F15" s="227">
        <v>1</v>
      </c>
      <c r="G15" s="228">
        <f t="shared" si="0"/>
        <v>97</v>
      </c>
      <c r="H15" s="229" t="s">
        <v>144</v>
      </c>
      <c r="I15" s="230">
        <f>G15/G59*100</f>
        <v>1.2871549893842889</v>
      </c>
      <c r="J15" s="229" t="s">
        <v>145</v>
      </c>
      <c r="K15" s="231"/>
      <c r="L15" s="232">
        <v>78</v>
      </c>
      <c r="M15" s="227">
        <v>4</v>
      </c>
      <c r="N15" s="227">
        <v>2</v>
      </c>
      <c r="O15" s="228">
        <f t="shared" si="1"/>
        <v>82</v>
      </c>
      <c r="P15" s="229" t="s">
        <v>144</v>
      </c>
      <c r="Q15" s="230">
        <f>O15/O59*100</f>
        <v>2.2072678331090176</v>
      </c>
      <c r="R15" s="229" t="s">
        <v>145</v>
      </c>
      <c r="S15" s="233"/>
    </row>
    <row r="16" spans="2:18" ht="15.75" customHeight="1">
      <c r="B16" s="246">
        <v>11</v>
      </c>
      <c r="C16" t="s">
        <v>17</v>
      </c>
      <c r="D16" s="226">
        <v>253</v>
      </c>
      <c r="E16" s="227">
        <v>3</v>
      </c>
      <c r="F16" s="227">
        <v>8</v>
      </c>
      <c r="G16" s="228">
        <f t="shared" si="0"/>
        <v>256</v>
      </c>
      <c r="H16" s="229" t="s">
        <v>144</v>
      </c>
      <c r="I16" s="230">
        <f>G16/G59*100</f>
        <v>3.397027600849257</v>
      </c>
      <c r="J16" s="229" t="s">
        <v>145</v>
      </c>
      <c r="K16" s="231"/>
      <c r="L16" s="232">
        <v>203</v>
      </c>
      <c r="M16" s="227">
        <v>2</v>
      </c>
      <c r="N16" s="227">
        <v>5</v>
      </c>
      <c r="O16" s="228">
        <f t="shared" si="1"/>
        <v>205</v>
      </c>
      <c r="P16" s="229" t="s">
        <v>144</v>
      </c>
      <c r="Q16" s="230">
        <f>O16/O59*100</f>
        <v>5.518169582772544</v>
      </c>
      <c r="R16" s="229" t="s">
        <v>145</v>
      </c>
    </row>
    <row r="17" spans="2:18" ht="15.75" customHeight="1">
      <c r="B17" s="246">
        <v>12</v>
      </c>
      <c r="C17" t="s">
        <v>18</v>
      </c>
      <c r="D17" s="226">
        <v>431</v>
      </c>
      <c r="E17" s="227">
        <v>7</v>
      </c>
      <c r="F17" s="227">
        <v>3</v>
      </c>
      <c r="G17" s="228">
        <f t="shared" si="0"/>
        <v>438</v>
      </c>
      <c r="H17" s="229" t="s">
        <v>144</v>
      </c>
      <c r="I17" s="230">
        <f>G17/G59*100</f>
        <v>5.812101910828026</v>
      </c>
      <c r="J17" s="229" t="s">
        <v>145</v>
      </c>
      <c r="K17" s="231"/>
      <c r="L17" s="232">
        <v>287</v>
      </c>
      <c r="M17" s="227">
        <v>5</v>
      </c>
      <c r="N17" s="227">
        <v>7</v>
      </c>
      <c r="O17" s="228">
        <f t="shared" si="1"/>
        <v>292</v>
      </c>
      <c r="P17" s="229" t="s">
        <v>144</v>
      </c>
      <c r="Q17" s="230">
        <f>O17/O59*100</f>
        <v>7.860026917900403</v>
      </c>
      <c r="R17" s="229" t="s">
        <v>145</v>
      </c>
    </row>
    <row r="18" spans="2:18" ht="15.75" customHeight="1">
      <c r="B18" s="246">
        <v>13</v>
      </c>
      <c r="C18" t="s">
        <v>19</v>
      </c>
      <c r="D18" s="226">
        <v>2837</v>
      </c>
      <c r="E18" s="227">
        <v>76</v>
      </c>
      <c r="F18" s="227">
        <v>72</v>
      </c>
      <c r="G18" s="228">
        <f t="shared" si="0"/>
        <v>2913</v>
      </c>
      <c r="H18" s="229" t="s">
        <v>144</v>
      </c>
      <c r="I18" s="230">
        <f>G18/G59*100</f>
        <v>38.654458598726116</v>
      </c>
      <c r="J18" s="229" t="s">
        <v>145</v>
      </c>
      <c r="K18" s="231"/>
      <c r="L18" s="232">
        <v>1082</v>
      </c>
      <c r="M18" s="227">
        <v>25</v>
      </c>
      <c r="N18" s="227">
        <v>20</v>
      </c>
      <c r="O18" s="228">
        <f t="shared" si="1"/>
        <v>1107</v>
      </c>
      <c r="P18" s="229" t="s">
        <v>144</v>
      </c>
      <c r="Q18" s="230">
        <f>O18/O59*100</f>
        <v>29.79811574697174</v>
      </c>
      <c r="R18" s="229" t="s">
        <v>145</v>
      </c>
    </row>
    <row r="19" spans="2:18" ht="15.75" customHeight="1">
      <c r="B19" s="246">
        <v>14</v>
      </c>
      <c r="C19" t="s">
        <v>20</v>
      </c>
      <c r="D19" s="226">
        <v>574</v>
      </c>
      <c r="E19" s="227">
        <v>11</v>
      </c>
      <c r="F19" s="227">
        <v>11</v>
      </c>
      <c r="G19" s="228">
        <f t="shared" si="0"/>
        <v>585</v>
      </c>
      <c r="H19" s="229" t="s">
        <v>144</v>
      </c>
      <c r="I19" s="230">
        <f>G19/G59*100</f>
        <v>7.762738853503184</v>
      </c>
      <c r="J19" s="229" t="s">
        <v>145</v>
      </c>
      <c r="K19" s="231"/>
      <c r="L19" s="232">
        <v>305</v>
      </c>
      <c r="M19" s="227">
        <v>7</v>
      </c>
      <c r="N19" s="227">
        <v>6</v>
      </c>
      <c r="O19" s="228">
        <f t="shared" si="1"/>
        <v>312</v>
      </c>
      <c r="P19" s="229" t="s">
        <v>144</v>
      </c>
      <c r="Q19" s="230">
        <f>O19/O59*100</f>
        <v>8.398384925975774</v>
      </c>
      <c r="R19" s="229" t="s">
        <v>145</v>
      </c>
    </row>
    <row r="20" spans="2:18" ht="15.75" customHeight="1">
      <c r="B20" s="246">
        <v>15</v>
      </c>
      <c r="C20" t="s">
        <v>21</v>
      </c>
      <c r="D20" s="226">
        <v>53</v>
      </c>
      <c r="E20" s="227">
        <v>0</v>
      </c>
      <c r="F20" s="227">
        <v>1</v>
      </c>
      <c r="G20" s="228">
        <f t="shared" si="0"/>
        <v>53</v>
      </c>
      <c r="H20" s="229" t="s">
        <v>144</v>
      </c>
      <c r="I20" s="230">
        <f>G20/G59*100</f>
        <v>0.7032908704883227</v>
      </c>
      <c r="J20" s="229" t="s">
        <v>145</v>
      </c>
      <c r="K20" s="231"/>
      <c r="L20" s="232">
        <v>29</v>
      </c>
      <c r="M20" s="227">
        <v>1</v>
      </c>
      <c r="N20" s="227">
        <v>0</v>
      </c>
      <c r="O20" s="228">
        <f t="shared" si="1"/>
        <v>30</v>
      </c>
      <c r="P20" s="229" t="s">
        <v>144</v>
      </c>
      <c r="Q20" s="230">
        <f>O20/O59*100</f>
        <v>0.8075370121130552</v>
      </c>
      <c r="R20" s="229" t="s">
        <v>145</v>
      </c>
    </row>
    <row r="21" spans="2:18" ht="15.75" customHeight="1">
      <c r="B21" s="246">
        <v>16</v>
      </c>
      <c r="C21" t="s">
        <v>25</v>
      </c>
      <c r="D21" s="226">
        <v>75</v>
      </c>
      <c r="E21" s="227">
        <v>3</v>
      </c>
      <c r="F21" s="227">
        <v>0</v>
      </c>
      <c r="G21" s="228">
        <f t="shared" si="0"/>
        <v>78</v>
      </c>
      <c r="H21" s="229" t="s">
        <v>144</v>
      </c>
      <c r="I21" s="230">
        <f>G21/G59*100</f>
        <v>1.0350318471337578</v>
      </c>
      <c r="J21" s="229" t="s">
        <v>145</v>
      </c>
      <c r="K21" s="231"/>
      <c r="L21" s="232">
        <v>33</v>
      </c>
      <c r="M21" s="227">
        <v>1</v>
      </c>
      <c r="N21" s="227">
        <v>1</v>
      </c>
      <c r="O21" s="228">
        <f t="shared" si="1"/>
        <v>34</v>
      </c>
      <c r="P21" s="229" t="s">
        <v>144</v>
      </c>
      <c r="Q21" s="230">
        <f>O21/O59*100</f>
        <v>0.9152086137281292</v>
      </c>
      <c r="R21" s="229" t="s">
        <v>145</v>
      </c>
    </row>
    <row r="22" spans="2:18" ht="15.75" customHeight="1">
      <c r="B22" s="246">
        <v>17</v>
      </c>
      <c r="C22" t="s">
        <v>26</v>
      </c>
      <c r="D22" s="226">
        <v>220</v>
      </c>
      <c r="E22" s="227">
        <v>2</v>
      </c>
      <c r="F22" s="227">
        <v>2</v>
      </c>
      <c r="G22" s="228">
        <f t="shared" si="0"/>
        <v>222</v>
      </c>
      <c r="H22" s="229" t="s">
        <v>144</v>
      </c>
      <c r="I22" s="230">
        <f>G22/G59*100</f>
        <v>2.945859872611465</v>
      </c>
      <c r="J22" s="229" t="s">
        <v>145</v>
      </c>
      <c r="K22" s="231"/>
      <c r="L22" s="232">
        <v>131</v>
      </c>
      <c r="M22" s="227">
        <v>4</v>
      </c>
      <c r="N22" s="227">
        <v>2</v>
      </c>
      <c r="O22" s="228">
        <f t="shared" si="1"/>
        <v>135</v>
      </c>
      <c r="P22" s="229" t="s">
        <v>144</v>
      </c>
      <c r="Q22" s="230">
        <f>O22/O59*100</f>
        <v>3.6339165545087484</v>
      </c>
      <c r="R22" s="229" t="s">
        <v>145</v>
      </c>
    </row>
    <row r="23" spans="3:18" ht="15.75" customHeight="1" thickBot="1">
      <c r="C23" s="247" t="s">
        <v>147</v>
      </c>
      <c r="D23" s="248">
        <v>5064</v>
      </c>
      <c r="E23" s="249">
        <f>SUM(E13:E22)</f>
        <v>112</v>
      </c>
      <c r="F23" s="249">
        <v>105</v>
      </c>
      <c r="G23" s="236">
        <f t="shared" si="0"/>
        <v>5176</v>
      </c>
      <c r="H23" s="236" t="s">
        <v>144</v>
      </c>
      <c r="I23" s="237">
        <f>G23/G59*100</f>
        <v>68.68365180467092</v>
      </c>
      <c r="J23" s="236" t="s">
        <v>145</v>
      </c>
      <c r="K23" s="236"/>
      <c r="L23" s="236">
        <v>2481</v>
      </c>
      <c r="M23" s="236">
        <f>SUM(M13:M22)</f>
        <v>57</v>
      </c>
      <c r="N23" s="236">
        <v>49</v>
      </c>
      <c r="O23" s="236">
        <f t="shared" si="1"/>
        <v>2538</v>
      </c>
      <c r="P23" s="238" t="s">
        <v>144</v>
      </c>
      <c r="Q23" s="239">
        <f>O23/O59*100</f>
        <v>68.31763122476447</v>
      </c>
      <c r="R23" s="238" t="s">
        <v>145</v>
      </c>
    </row>
    <row r="24" spans="1:18" ht="15.75" customHeight="1">
      <c r="A24" s="142" t="s">
        <v>149</v>
      </c>
      <c r="B24" s="240">
        <v>18</v>
      </c>
      <c r="C24" s="142" t="s">
        <v>22</v>
      </c>
      <c r="D24" s="241">
        <v>18</v>
      </c>
      <c r="E24" s="242">
        <v>1</v>
      </c>
      <c r="F24" s="242">
        <v>0</v>
      </c>
      <c r="G24" s="243">
        <f t="shared" si="0"/>
        <v>19</v>
      </c>
      <c r="H24" s="229" t="s">
        <v>144</v>
      </c>
      <c r="I24" s="244">
        <f>G24/G59*100</f>
        <v>0.2521231422505308</v>
      </c>
      <c r="J24" s="229" t="s">
        <v>145</v>
      </c>
      <c r="K24" s="229"/>
      <c r="L24" s="245">
        <v>14</v>
      </c>
      <c r="M24" s="227">
        <v>1</v>
      </c>
      <c r="N24" s="227">
        <v>1</v>
      </c>
      <c r="O24" s="243">
        <f t="shared" si="1"/>
        <v>15</v>
      </c>
      <c r="P24" s="229" t="s">
        <v>144</v>
      </c>
      <c r="Q24" s="244">
        <f>O24/O59*100</f>
        <v>0.4037685060565276</v>
      </c>
      <c r="R24" s="229" t="s">
        <v>145</v>
      </c>
    </row>
    <row r="25" spans="2:18" ht="15.75" customHeight="1">
      <c r="B25" s="205">
        <v>19</v>
      </c>
      <c r="C25" t="s">
        <v>23</v>
      </c>
      <c r="D25" s="226">
        <v>18</v>
      </c>
      <c r="E25" s="227">
        <v>1</v>
      </c>
      <c r="F25" s="227">
        <v>1</v>
      </c>
      <c r="G25" s="228">
        <f t="shared" si="0"/>
        <v>19</v>
      </c>
      <c r="H25" s="229" t="s">
        <v>144</v>
      </c>
      <c r="I25" s="230">
        <f>G25/G59*100</f>
        <v>0.2521231422505308</v>
      </c>
      <c r="J25" s="229" t="s">
        <v>145</v>
      </c>
      <c r="K25" s="231"/>
      <c r="L25" s="232">
        <v>8</v>
      </c>
      <c r="M25" s="227">
        <v>1</v>
      </c>
      <c r="N25" s="227">
        <v>0</v>
      </c>
      <c r="O25" s="228">
        <f t="shared" si="1"/>
        <v>9</v>
      </c>
      <c r="P25" s="229" t="s">
        <v>144</v>
      </c>
      <c r="Q25" s="230">
        <f>O25/O59*100</f>
        <v>0.24226110363391654</v>
      </c>
      <c r="R25" s="229" t="s">
        <v>145</v>
      </c>
    </row>
    <row r="26" spans="2:18" ht="15.75" customHeight="1">
      <c r="B26" s="205">
        <v>20</v>
      </c>
      <c r="C26" t="s">
        <v>24</v>
      </c>
      <c r="D26" s="226">
        <v>24</v>
      </c>
      <c r="E26" s="227">
        <v>0</v>
      </c>
      <c r="F26" s="227">
        <v>0</v>
      </c>
      <c r="G26" s="228">
        <f t="shared" si="0"/>
        <v>24</v>
      </c>
      <c r="H26" s="229" t="s">
        <v>144</v>
      </c>
      <c r="I26" s="230">
        <f>G26/G59*100</f>
        <v>0.3184713375796179</v>
      </c>
      <c r="J26" s="229" t="s">
        <v>145</v>
      </c>
      <c r="K26" s="231"/>
      <c r="L26" s="232">
        <v>10</v>
      </c>
      <c r="M26" s="227">
        <v>1</v>
      </c>
      <c r="N26" s="227">
        <v>0</v>
      </c>
      <c r="O26" s="228">
        <f t="shared" si="1"/>
        <v>11</v>
      </c>
      <c r="P26" s="229" t="s">
        <v>144</v>
      </c>
      <c r="Q26" s="230">
        <f>O26/O59*100</f>
        <v>0.2960969044414536</v>
      </c>
      <c r="R26" s="229" t="s">
        <v>145</v>
      </c>
    </row>
    <row r="27" spans="3:18" ht="15.75" customHeight="1" thickBot="1">
      <c r="C27" s="247" t="s">
        <v>147</v>
      </c>
      <c r="D27" s="248">
        <v>60</v>
      </c>
      <c r="E27" s="249">
        <f>SUM(E24:E26)</f>
        <v>2</v>
      </c>
      <c r="F27" s="249">
        <v>1</v>
      </c>
      <c r="G27" s="236">
        <f t="shared" si="0"/>
        <v>62</v>
      </c>
      <c r="H27" s="236" t="s">
        <v>144</v>
      </c>
      <c r="I27" s="237">
        <f>G27/G59*100</f>
        <v>0.8227176220806794</v>
      </c>
      <c r="J27" s="236" t="s">
        <v>145</v>
      </c>
      <c r="K27" s="236"/>
      <c r="L27" s="236">
        <v>32</v>
      </c>
      <c r="M27" s="236">
        <f>SUM(M24:M26)</f>
        <v>3</v>
      </c>
      <c r="N27" s="236">
        <v>1</v>
      </c>
      <c r="O27" s="236">
        <f t="shared" si="1"/>
        <v>35</v>
      </c>
      <c r="P27" s="238" t="s">
        <v>144</v>
      </c>
      <c r="Q27" s="239">
        <f>O27/O59*100</f>
        <v>0.9421265141318977</v>
      </c>
      <c r="R27" s="238" t="s">
        <v>145</v>
      </c>
    </row>
    <row r="28" spans="1:18" ht="15.75" customHeight="1">
      <c r="A28" s="142" t="s">
        <v>150</v>
      </c>
      <c r="B28" s="240">
        <v>21</v>
      </c>
      <c r="C28" s="142" t="s">
        <v>27</v>
      </c>
      <c r="D28" s="241">
        <v>36</v>
      </c>
      <c r="E28" s="242">
        <v>0</v>
      </c>
      <c r="F28" s="242">
        <v>1</v>
      </c>
      <c r="G28" s="243">
        <f t="shared" si="0"/>
        <v>36</v>
      </c>
      <c r="H28" s="229" t="s">
        <v>144</v>
      </c>
      <c r="I28" s="244">
        <f>G28/G59*100</f>
        <v>0.47770700636942676</v>
      </c>
      <c r="J28" s="229" t="s">
        <v>145</v>
      </c>
      <c r="K28" s="229"/>
      <c r="L28" s="245">
        <v>36</v>
      </c>
      <c r="M28" s="227">
        <v>1</v>
      </c>
      <c r="N28" s="227">
        <v>2</v>
      </c>
      <c r="O28" s="243">
        <f t="shared" si="1"/>
        <v>37</v>
      </c>
      <c r="P28" s="229" t="s">
        <v>144</v>
      </c>
      <c r="Q28" s="244">
        <f>O28/O59*100</f>
        <v>0.9959623149394347</v>
      </c>
      <c r="R28" s="229" t="s">
        <v>145</v>
      </c>
    </row>
    <row r="29" spans="2:18" ht="15.75" customHeight="1">
      <c r="B29" s="205">
        <v>22</v>
      </c>
      <c r="C29" t="s">
        <v>28</v>
      </c>
      <c r="D29" s="226">
        <v>182</v>
      </c>
      <c r="E29" s="227">
        <v>5</v>
      </c>
      <c r="F29" s="227">
        <v>12</v>
      </c>
      <c r="G29" s="228">
        <f t="shared" si="0"/>
        <v>187</v>
      </c>
      <c r="H29" s="229" t="s">
        <v>144</v>
      </c>
      <c r="I29" s="230">
        <f>G29/G59*100</f>
        <v>2.481422505307856</v>
      </c>
      <c r="J29" s="229" t="s">
        <v>145</v>
      </c>
      <c r="K29" s="231"/>
      <c r="L29" s="232">
        <v>102</v>
      </c>
      <c r="M29" s="227">
        <v>1</v>
      </c>
      <c r="N29" s="227">
        <v>0</v>
      </c>
      <c r="O29" s="228">
        <f t="shared" si="1"/>
        <v>103</v>
      </c>
      <c r="P29" s="229" t="s">
        <v>144</v>
      </c>
      <c r="Q29" s="230">
        <f>O29/O59*100</f>
        <v>2.772543741588156</v>
      </c>
      <c r="R29" s="229" t="s">
        <v>145</v>
      </c>
    </row>
    <row r="30" spans="2:18" ht="15.75" customHeight="1">
      <c r="B30" s="205">
        <v>23</v>
      </c>
      <c r="C30" t="s">
        <v>29</v>
      </c>
      <c r="D30" s="226">
        <v>342</v>
      </c>
      <c r="E30" s="227">
        <v>19</v>
      </c>
      <c r="F30" s="227">
        <v>12</v>
      </c>
      <c r="G30" s="228">
        <f t="shared" si="0"/>
        <v>361</v>
      </c>
      <c r="H30" s="229" t="s">
        <v>144</v>
      </c>
      <c r="I30" s="230">
        <f>G30/G59*100</f>
        <v>4.790339702760085</v>
      </c>
      <c r="J30" s="229" t="s">
        <v>145</v>
      </c>
      <c r="K30" s="231"/>
      <c r="L30" s="232">
        <v>146</v>
      </c>
      <c r="M30" s="227">
        <v>5</v>
      </c>
      <c r="N30" s="227">
        <v>7</v>
      </c>
      <c r="O30" s="228">
        <f t="shared" si="1"/>
        <v>151</v>
      </c>
      <c r="P30" s="229" t="s">
        <v>144</v>
      </c>
      <c r="Q30" s="230">
        <f>O30/O59*100</f>
        <v>4.064602960969045</v>
      </c>
      <c r="R30" s="229" t="s">
        <v>145</v>
      </c>
    </row>
    <row r="31" spans="2:18" ht="15.75" customHeight="1">
      <c r="B31" s="205">
        <v>24</v>
      </c>
      <c r="C31" t="s">
        <v>30</v>
      </c>
      <c r="D31" s="226">
        <v>84</v>
      </c>
      <c r="E31" s="227">
        <v>0</v>
      </c>
      <c r="F31" s="227">
        <v>2</v>
      </c>
      <c r="G31" s="228">
        <f t="shared" si="0"/>
        <v>84</v>
      </c>
      <c r="H31" s="229" t="s">
        <v>144</v>
      </c>
      <c r="I31" s="230">
        <f>G31/G59*100</f>
        <v>1.1146496815286624</v>
      </c>
      <c r="J31" s="229" t="s">
        <v>145</v>
      </c>
      <c r="K31" s="231"/>
      <c r="L31" s="232">
        <v>39</v>
      </c>
      <c r="M31" s="227">
        <v>0</v>
      </c>
      <c r="N31" s="227">
        <v>0</v>
      </c>
      <c r="O31" s="228">
        <f t="shared" si="1"/>
        <v>39</v>
      </c>
      <c r="P31" s="229" t="s">
        <v>144</v>
      </c>
      <c r="Q31" s="230">
        <f>O31/O59*100</f>
        <v>1.0497981157469718</v>
      </c>
      <c r="R31" s="229" t="s">
        <v>145</v>
      </c>
    </row>
    <row r="32" spans="3:18" ht="15.75" customHeight="1" thickBot="1">
      <c r="C32" s="247" t="s">
        <v>147</v>
      </c>
      <c r="D32" s="248">
        <v>644</v>
      </c>
      <c r="E32" s="249">
        <f>SUM(E28:E31)</f>
        <v>24</v>
      </c>
      <c r="F32" s="249">
        <v>27</v>
      </c>
      <c r="G32" s="236">
        <f t="shared" si="0"/>
        <v>668</v>
      </c>
      <c r="H32" s="236" t="s">
        <v>144</v>
      </c>
      <c r="I32" s="237">
        <f>G32/G59*100</f>
        <v>8.86411889596603</v>
      </c>
      <c r="J32" s="236" t="s">
        <v>145</v>
      </c>
      <c r="K32" s="236"/>
      <c r="L32" s="236">
        <v>323</v>
      </c>
      <c r="M32" s="236">
        <f>SUM(M28:M31)</f>
        <v>7</v>
      </c>
      <c r="N32" s="236">
        <v>9</v>
      </c>
      <c r="O32" s="236">
        <f t="shared" si="1"/>
        <v>330</v>
      </c>
      <c r="P32" s="238" t="s">
        <v>144</v>
      </c>
      <c r="Q32" s="239">
        <f>O32/O59*100</f>
        <v>8.882907133243608</v>
      </c>
      <c r="R32" s="238" t="s">
        <v>145</v>
      </c>
    </row>
    <row r="33" spans="1:18" ht="15.75" customHeight="1">
      <c r="A33" s="142" t="s">
        <v>151</v>
      </c>
      <c r="B33" s="240">
        <v>25</v>
      </c>
      <c r="C33" s="142" t="s">
        <v>31</v>
      </c>
      <c r="D33" s="241">
        <v>27</v>
      </c>
      <c r="E33" s="242">
        <v>0</v>
      </c>
      <c r="F33" s="242">
        <v>2</v>
      </c>
      <c r="G33" s="243">
        <f t="shared" si="0"/>
        <v>27</v>
      </c>
      <c r="H33" s="229" t="s">
        <v>144</v>
      </c>
      <c r="I33" s="244">
        <f>G33/G59*100</f>
        <v>0.3582802547770701</v>
      </c>
      <c r="J33" s="229" t="s">
        <v>145</v>
      </c>
      <c r="K33" s="229"/>
      <c r="L33" s="245">
        <v>22</v>
      </c>
      <c r="M33" s="227">
        <v>2</v>
      </c>
      <c r="N33" s="227">
        <v>1</v>
      </c>
      <c r="O33" s="243">
        <f t="shared" si="1"/>
        <v>24</v>
      </c>
      <c r="P33" s="229" t="s">
        <v>144</v>
      </c>
      <c r="Q33" s="244">
        <f>O33/O59*100</f>
        <v>0.6460296096904442</v>
      </c>
      <c r="R33" s="229" t="s">
        <v>145</v>
      </c>
    </row>
    <row r="34" spans="2:18" ht="15.75" customHeight="1">
      <c r="B34" s="205">
        <v>26</v>
      </c>
      <c r="C34" t="s">
        <v>32</v>
      </c>
      <c r="D34" s="226">
        <v>94</v>
      </c>
      <c r="E34" s="227">
        <v>2</v>
      </c>
      <c r="F34" s="227">
        <v>3</v>
      </c>
      <c r="G34" s="228">
        <f t="shared" si="0"/>
        <v>96</v>
      </c>
      <c r="H34" s="229" t="s">
        <v>144</v>
      </c>
      <c r="I34" s="230">
        <f>G34/G59*100</f>
        <v>1.2738853503184715</v>
      </c>
      <c r="J34" s="229" t="s">
        <v>145</v>
      </c>
      <c r="K34" s="231"/>
      <c r="L34" s="232">
        <v>41</v>
      </c>
      <c r="M34" s="227">
        <v>3</v>
      </c>
      <c r="N34" s="227">
        <v>1</v>
      </c>
      <c r="O34" s="228">
        <f t="shared" si="1"/>
        <v>44</v>
      </c>
      <c r="P34" s="229" t="s">
        <v>144</v>
      </c>
      <c r="Q34" s="230">
        <f>O34/O59*100</f>
        <v>1.1843876177658144</v>
      </c>
      <c r="R34" s="229" t="s">
        <v>145</v>
      </c>
    </row>
    <row r="35" spans="2:18" ht="15.75" customHeight="1">
      <c r="B35" s="205">
        <v>27</v>
      </c>
      <c r="C35" t="s">
        <v>33</v>
      </c>
      <c r="D35" s="226">
        <v>659</v>
      </c>
      <c r="E35" s="227">
        <v>21</v>
      </c>
      <c r="F35" s="227">
        <v>26</v>
      </c>
      <c r="G35" s="228">
        <f t="shared" si="0"/>
        <v>680</v>
      </c>
      <c r="H35" s="229" t="s">
        <v>144</v>
      </c>
      <c r="I35" s="230">
        <f>G35/G59*100</f>
        <v>9.023354564755838</v>
      </c>
      <c r="J35" s="229" t="s">
        <v>145</v>
      </c>
      <c r="K35" s="231"/>
      <c r="L35" s="232">
        <v>212</v>
      </c>
      <c r="M35" s="227">
        <v>3</v>
      </c>
      <c r="N35" s="227">
        <v>11</v>
      </c>
      <c r="O35" s="228">
        <f t="shared" si="1"/>
        <v>215</v>
      </c>
      <c r="P35" s="229" t="s">
        <v>144</v>
      </c>
      <c r="Q35" s="230">
        <f>O35/O59*100</f>
        <v>5.787348586810229</v>
      </c>
      <c r="R35" s="229" t="s">
        <v>145</v>
      </c>
    </row>
    <row r="36" spans="2:18" ht="15.75" customHeight="1">
      <c r="B36" s="205">
        <v>28</v>
      </c>
      <c r="C36" t="s">
        <v>34</v>
      </c>
      <c r="D36" s="226">
        <v>118</v>
      </c>
      <c r="E36" s="227">
        <v>7</v>
      </c>
      <c r="F36" s="227">
        <v>4</v>
      </c>
      <c r="G36" s="228">
        <f t="shared" si="0"/>
        <v>125</v>
      </c>
      <c r="H36" s="229" t="s">
        <v>144</v>
      </c>
      <c r="I36" s="230">
        <f>G36/G59*100</f>
        <v>1.6587048832271762</v>
      </c>
      <c r="J36" s="229" t="s">
        <v>145</v>
      </c>
      <c r="K36" s="231"/>
      <c r="L36" s="232">
        <v>66</v>
      </c>
      <c r="M36" s="227">
        <v>3</v>
      </c>
      <c r="N36" s="227">
        <v>2</v>
      </c>
      <c r="O36" s="228">
        <f t="shared" si="1"/>
        <v>69</v>
      </c>
      <c r="P36" s="229" t="s">
        <v>144</v>
      </c>
      <c r="Q36" s="230">
        <f>O36/O59*100</f>
        <v>1.857335127860027</v>
      </c>
      <c r="R36" s="229" t="s">
        <v>145</v>
      </c>
    </row>
    <row r="37" spans="2:18" ht="15.75" customHeight="1">
      <c r="B37" s="205">
        <v>29</v>
      </c>
      <c r="C37" t="s">
        <v>35</v>
      </c>
      <c r="D37" s="226">
        <v>39</v>
      </c>
      <c r="E37" s="227">
        <v>3</v>
      </c>
      <c r="F37" s="227">
        <v>1</v>
      </c>
      <c r="G37" s="228">
        <f aca="true" t="shared" si="2" ref="G37:G58">D37+E37</f>
        <v>42</v>
      </c>
      <c r="H37" s="229" t="s">
        <v>144</v>
      </c>
      <c r="I37" s="230">
        <f>G37/G59*100</f>
        <v>0.5573248407643312</v>
      </c>
      <c r="J37" s="229" t="s">
        <v>145</v>
      </c>
      <c r="K37" s="231"/>
      <c r="L37" s="232">
        <v>23</v>
      </c>
      <c r="M37" s="227">
        <v>1</v>
      </c>
      <c r="N37" s="227">
        <v>1</v>
      </c>
      <c r="O37" s="228">
        <f aca="true" t="shared" si="3" ref="O37:O58">SUM(L37:M37)</f>
        <v>24</v>
      </c>
      <c r="P37" s="229" t="s">
        <v>144</v>
      </c>
      <c r="Q37" s="230">
        <f>O37/O59*100</f>
        <v>0.6460296096904442</v>
      </c>
      <c r="R37" s="229" t="s">
        <v>145</v>
      </c>
    </row>
    <row r="38" spans="2:18" ht="15.75" customHeight="1">
      <c r="B38" s="205">
        <v>30</v>
      </c>
      <c r="C38" t="s">
        <v>36</v>
      </c>
      <c r="D38" s="226">
        <v>21</v>
      </c>
      <c r="E38" s="227">
        <v>0</v>
      </c>
      <c r="F38" s="227">
        <v>2</v>
      </c>
      <c r="G38" s="228">
        <f t="shared" si="2"/>
        <v>21</v>
      </c>
      <c r="H38" s="229" t="s">
        <v>144</v>
      </c>
      <c r="I38" s="230">
        <f>G38/G59*100</f>
        <v>0.2786624203821656</v>
      </c>
      <c r="J38" s="229" t="s">
        <v>145</v>
      </c>
      <c r="K38" s="231"/>
      <c r="L38" s="232">
        <v>24</v>
      </c>
      <c r="M38" s="227">
        <v>0</v>
      </c>
      <c r="N38" s="227">
        <v>2</v>
      </c>
      <c r="O38" s="228">
        <f t="shared" si="3"/>
        <v>24</v>
      </c>
      <c r="P38" s="229" t="s">
        <v>144</v>
      </c>
      <c r="Q38" s="230">
        <f>O38/O59*100</f>
        <v>0.6460296096904442</v>
      </c>
      <c r="R38" s="229" t="s">
        <v>145</v>
      </c>
    </row>
    <row r="39" spans="3:18" ht="15.75" customHeight="1" thickBot="1">
      <c r="C39" s="247" t="s">
        <v>147</v>
      </c>
      <c r="D39" s="248">
        <v>958</v>
      </c>
      <c r="E39" s="249">
        <f>SUM(E33:E38)</f>
        <v>33</v>
      </c>
      <c r="F39" s="249">
        <v>38</v>
      </c>
      <c r="G39" s="236">
        <f t="shared" si="2"/>
        <v>991</v>
      </c>
      <c r="H39" s="236" t="s">
        <v>144</v>
      </c>
      <c r="I39" s="237">
        <f>G39/G59*100</f>
        <v>13.150212314225055</v>
      </c>
      <c r="J39" s="236" t="s">
        <v>145</v>
      </c>
      <c r="K39" s="236"/>
      <c r="L39" s="236">
        <v>388</v>
      </c>
      <c r="M39" s="236">
        <f>SUM(M33:M38)</f>
        <v>12</v>
      </c>
      <c r="N39" s="236">
        <v>18</v>
      </c>
      <c r="O39" s="236">
        <f t="shared" si="3"/>
        <v>400</v>
      </c>
      <c r="P39" s="238" t="s">
        <v>144</v>
      </c>
      <c r="Q39" s="239">
        <f>O39/O59*100</f>
        <v>10.767160161507402</v>
      </c>
      <c r="R39" s="238" t="s">
        <v>145</v>
      </c>
    </row>
    <row r="40" spans="1:18" ht="15.75" customHeight="1">
      <c r="A40" s="142" t="s">
        <v>152</v>
      </c>
      <c r="B40" s="240">
        <v>31</v>
      </c>
      <c r="C40" s="142" t="s">
        <v>37</v>
      </c>
      <c r="D40" s="241">
        <v>3</v>
      </c>
      <c r="E40" s="242">
        <v>1</v>
      </c>
      <c r="F40" s="242">
        <v>0</v>
      </c>
      <c r="G40" s="243">
        <f t="shared" si="2"/>
        <v>4</v>
      </c>
      <c r="H40" s="229" t="s">
        <v>144</v>
      </c>
      <c r="I40" s="244">
        <f>G40/G59*100</f>
        <v>0.05307855626326964</v>
      </c>
      <c r="J40" s="229" t="s">
        <v>145</v>
      </c>
      <c r="K40" s="229"/>
      <c r="L40" s="245">
        <v>3</v>
      </c>
      <c r="M40" s="227">
        <v>0</v>
      </c>
      <c r="N40" s="227">
        <v>0</v>
      </c>
      <c r="O40" s="243">
        <f t="shared" si="3"/>
        <v>3</v>
      </c>
      <c r="P40" s="229" t="s">
        <v>144</v>
      </c>
      <c r="Q40" s="244">
        <f>O40/O59*100</f>
        <v>0.08075370121130553</v>
      </c>
      <c r="R40" s="229" t="s">
        <v>145</v>
      </c>
    </row>
    <row r="41" spans="2:18" ht="15.75" customHeight="1">
      <c r="B41" s="205">
        <v>32</v>
      </c>
      <c r="C41" t="s">
        <v>38</v>
      </c>
      <c r="D41" s="226">
        <v>7</v>
      </c>
      <c r="E41" s="227">
        <v>1</v>
      </c>
      <c r="F41" s="227">
        <v>1</v>
      </c>
      <c r="G41" s="228">
        <f t="shared" si="2"/>
        <v>8</v>
      </c>
      <c r="H41" s="229" t="s">
        <v>144</v>
      </c>
      <c r="I41" s="230">
        <f>G41/G59*100</f>
        <v>0.10615711252653928</v>
      </c>
      <c r="J41" s="229" t="s">
        <v>145</v>
      </c>
      <c r="K41" s="231"/>
      <c r="L41" s="232">
        <v>3</v>
      </c>
      <c r="M41" s="227">
        <v>0</v>
      </c>
      <c r="N41" s="227">
        <v>0</v>
      </c>
      <c r="O41" s="228">
        <f t="shared" si="3"/>
        <v>3</v>
      </c>
      <c r="P41" s="229" t="s">
        <v>144</v>
      </c>
      <c r="Q41" s="230">
        <f>O41/O59*100</f>
        <v>0.08075370121130553</v>
      </c>
      <c r="R41" s="229" t="s">
        <v>145</v>
      </c>
    </row>
    <row r="42" spans="2:18" ht="15.75" customHeight="1">
      <c r="B42" s="205">
        <v>33</v>
      </c>
      <c r="C42" t="s">
        <v>39</v>
      </c>
      <c r="D42" s="226">
        <v>25</v>
      </c>
      <c r="E42" s="227">
        <v>2</v>
      </c>
      <c r="F42" s="227">
        <v>1</v>
      </c>
      <c r="G42" s="228">
        <f t="shared" si="2"/>
        <v>27</v>
      </c>
      <c r="H42" s="229" t="s">
        <v>144</v>
      </c>
      <c r="I42" s="230">
        <f>G42/G59*100</f>
        <v>0.3582802547770701</v>
      </c>
      <c r="J42" s="229" t="s">
        <v>145</v>
      </c>
      <c r="K42" s="231"/>
      <c r="L42" s="232">
        <v>20</v>
      </c>
      <c r="M42" s="227">
        <v>0</v>
      </c>
      <c r="N42" s="227">
        <v>1</v>
      </c>
      <c r="O42" s="228">
        <f t="shared" si="3"/>
        <v>20</v>
      </c>
      <c r="P42" s="229" t="s">
        <v>144</v>
      </c>
      <c r="Q42" s="230">
        <f>O42/O59*100</f>
        <v>0.5383580080753702</v>
      </c>
      <c r="R42" s="229" t="s">
        <v>145</v>
      </c>
    </row>
    <row r="43" spans="2:18" ht="15.75" customHeight="1">
      <c r="B43" s="205">
        <v>34</v>
      </c>
      <c r="C43" t="s">
        <v>40</v>
      </c>
      <c r="D43" s="226">
        <v>59</v>
      </c>
      <c r="E43" s="227">
        <v>1</v>
      </c>
      <c r="F43" s="227">
        <v>1</v>
      </c>
      <c r="G43" s="228">
        <f t="shared" si="2"/>
        <v>60</v>
      </c>
      <c r="H43" s="229" t="s">
        <v>144</v>
      </c>
      <c r="I43" s="230">
        <f>G43/G59*100</f>
        <v>0.7961783439490446</v>
      </c>
      <c r="J43" s="229" t="s">
        <v>145</v>
      </c>
      <c r="K43" s="231"/>
      <c r="L43" s="232">
        <v>21</v>
      </c>
      <c r="M43" s="227">
        <v>0</v>
      </c>
      <c r="N43" s="227">
        <v>2</v>
      </c>
      <c r="O43" s="228">
        <f t="shared" si="3"/>
        <v>21</v>
      </c>
      <c r="P43" s="229" t="s">
        <v>144</v>
      </c>
      <c r="Q43" s="230">
        <f>O43/O59*100</f>
        <v>0.5652759084791386</v>
      </c>
      <c r="R43" s="229" t="s">
        <v>145</v>
      </c>
    </row>
    <row r="44" spans="2:18" ht="15.75" customHeight="1">
      <c r="B44" s="205">
        <v>35</v>
      </c>
      <c r="C44" t="s">
        <v>41</v>
      </c>
      <c r="D44" s="226">
        <v>14</v>
      </c>
      <c r="E44" s="227">
        <v>1</v>
      </c>
      <c r="F44" s="227">
        <v>2</v>
      </c>
      <c r="G44" s="228">
        <f t="shared" si="2"/>
        <v>15</v>
      </c>
      <c r="H44" s="229" t="s">
        <v>144</v>
      </c>
      <c r="I44" s="230">
        <f>G44/G59*100</f>
        <v>0.19904458598726116</v>
      </c>
      <c r="J44" s="229" t="s">
        <v>145</v>
      </c>
      <c r="K44" s="231"/>
      <c r="L44" s="232">
        <v>7</v>
      </c>
      <c r="M44" s="227">
        <v>0</v>
      </c>
      <c r="N44" s="227">
        <v>0</v>
      </c>
      <c r="O44" s="228">
        <f t="shared" si="3"/>
        <v>7</v>
      </c>
      <c r="P44" s="229" t="s">
        <v>144</v>
      </c>
      <c r="Q44" s="230">
        <f>O44/O59*100</f>
        <v>0.18842530282637954</v>
      </c>
      <c r="R44" s="229" t="s">
        <v>145</v>
      </c>
    </row>
    <row r="45" spans="2:18" ht="15.75" customHeight="1">
      <c r="B45" s="205">
        <v>36</v>
      </c>
      <c r="C45" t="s">
        <v>42</v>
      </c>
      <c r="D45" s="226">
        <v>5</v>
      </c>
      <c r="E45" s="227">
        <v>0</v>
      </c>
      <c r="F45" s="227">
        <v>0</v>
      </c>
      <c r="G45" s="228">
        <f t="shared" si="2"/>
        <v>5</v>
      </c>
      <c r="H45" s="229" t="s">
        <v>144</v>
      </c>
      <c r="I45" s="230">
        <f>G45/G59*100</f>
        <v>0.06634819532908705</v>
      </c>
      <c r="J45" s="229" t="s">
        <v>145</v>
      </c>
      <c r="K45" s="231"/>
      <c r="L45" s="232">
        <v>7</v>
      </c>
      <c r="M45" s="227">
        <v>0</v>
      </c>
      <c r="N45" s="227">
        <v>0</v>
      </c>
      <c r="O45" s="228">
        <f t="shared" si="3"/>
        <v>7</v>
      </c>
      <c r="P45" s="229" t="s">
        <v>144</v>
      </c>
      <c r="Q45" s="230">
        <f>O45/O59*100</f>
        <v>0.18842530282637954</v>
      </c>
      <c r="R45" s="229" t="s">
        <v>145</v>
      </c>
    </row>
    <row r="46" spans="2:18" ht="15.75" customHeight="1">
      <c r="B46" s="205">
        <v>37</v>
      </c>
      <c r="C46" t="s">
        <v>43</v>
      </c>
      <c r="D46" s="226">
        <v>15</v>
      </c>
      <c r="E46" s="227">
        <v>0</v>
      </c>
      <c r="F46" s="227">
        <v>0</v>
      </c>
      <c r="G46" s="228">
        <f t="shared" si="2"/>
        <v>15</v>
      </c>
      <c r="H46" s="229" t="s">
        <v>144</v>
      </c>
      <c r="I46" s="230">
        <f>G46/G59*100</f>
        <v>0.19904458598726116</v>
      </c>
      <c r="J46" s="229" t="s">
        <v>145</v>
      </c>
      <c r="K46" s="231"/>
      <c r="L46" s="232">
        <v>10</v>
      </c>
      <c r="M46" s="227">
        <v>1</v>
      </c>
      <c r="N46" s="227">
        <v>2</v>
      </c>
      <c r="O46" s="228">
        <f t="shared" si="3"/>
        <v>11</v>
      </c>
      <c r="P46" s="229" t="s">
        <v>144</v>
      </c>
      <c r="Q46" s="230">
        <f>O46/O59*100</f>
        <v>0.2960969044414536</v>
      </c>
      <c r="R46" s="229" t="s">
        <v>145</v>
      </c>
    </row>
    <row r="47" spans="2:18" ht="15.75" customHeight="1">
      <c r="B47" s="205">
        <v>38</v>
      </c>
      <c r="C47" t="s">
        <v>44</v>
      </c>
      <c r="D47" s="226">
        <v>31</v>
      </c>
      <c r="E47" s="227">
        <v>0</v>
      </c>
      <c r="F47" s="227">
        <v>2</v>
      </c>
      <c r="G47" s="228">
        <f t="shared" si="2"/>
        <v>31</v>
      </c>
      <c r="H47" s="229" t="s">
        <v>144</v>
      </c>
      <c r="I47" s="230">
        <f>G47/G59*100</f>
        <v>0.4113588110403397</v>
      </c>
      <c r="J47" s="229" t="s">
        <v>145</v>
      </c>
      <c r="K47" s="231"/>
      <c r="L47" s="232">
        <v>21</v>
      </c>
      <c r="M47" s="227">
        <v>0</v>
      </c>
      <c r="N47" s="227">
        <v>0</v>
      </c>
      <c r="O47" s="228">
        <f t="shared" si="3"/>
        <v>21</v>
      </c>
      <c r="P47" s="229" t="s">
        <v>144</v>
      </c>
      <c r="Q47" s="230">
        <f>O47/O59*100</f>
        <v>0.5652759084791386</v>
      </c>
      <c r="R47" s="229" t="s">
        <v>145</v>
      </c>
    </row>
    <row r="48" spans="2:18" ht="15.75" customHeight="1">
      <c r="B48" s="205">
        <v>39</v>
      </c>
      <c r="C48" t="s">
        <v>45</v>
      </c>
      <c r="D48" s="226">
        <v>14</v>
      </c>
      <c r="E48" s="227">
        <v>2</v>
      </c>
      <c r="F48" s="227">
        <v>0</v>
      </c>
      <c r="G48" s="228">
        <f t="shared" si="2"/>
        <v>16</v>
      </c>
      <c r="H48" s="229" t="s">
        <v>144</v>
      </c>
      <c r="I48" s="230">
        <f>G48/G59*100</f>
        <v>0.21231422505307856</v>
      </c>
      <c r="J48" s="229" t="s">
        <v>145</v>
      </c>
      <c r="K48" s="231"/>
      <c r="L48" s="232">
        <v>7</v>
      </c>
      <c r="M48" s="227">
        <v>0</v>
      </c>
      <c r="N48" s="227">
        <v>0</v>
      </c>
      <c r="O48" s="228">
        <f t="shared" si="3"/>
        <v>7</v>
      </c>
      <c r="P48" s="229" t="s">
        <v>144</v>
      </c>
      <c r="Q48" s="230">
        <f>O48/O59*100</f>
        <v>0.18842530282637954</v>
      </c>
      <c r="R48" s="229" t="s">
        <v>145</v>
      </c>
    </row>
    <row r="49" spans="3:18" ht="15.75" customHeight="1" thickBot="1">
      <c r="C49" s="247" t="s">
        <v>147</v>
      </c>
      <c r="D49" s="248">
        <v>173</v>
      </c>
      <c r="E49" s="249">
        <f>SUM(E40:E48)</f>
        <v>8</v>
      </c>
      <c r="F49" s="249">
        <v>7</v>
      </c>
      <c r="G49" s="236">
        <f t="shared" si="2"/>
        <v>181</v>
      </c>
      <c r="H49" s="236" t="s">
        <v>144</v>
      </c>
      <c r="I49" s="237">
        <f>G49/G59*100</f>
        <v>2.4018046709129512</v>
      </c>
      <c r="J49" s="236" t="s">
        <v>145</v>
      </c>
      <c r="K49" s="236"/>
      <c r="L49" s="236">
        <v>99</v>
      </c>
      <c r="M49" s="236">
        <f>SUM(M40:M48)</f>
        <v>1</v>
      </c>
      <c r="N49" s="236">
        <v>5</v>
      </c>
      <c r="O49" s="236">
        <f t="shared" si="3"/>
        <v>100</v>
      </c>
      <c r="P49" s="238" t="s">
        <v>144</v>
      </c>
      <c r="Q49" s="239">
        <f>O49/O59*100</f>
        <v>2.6917900403768504</v>
      </c>
      <c r="R49" s="238" t="s">
        <v>145</v>
      </c>
    </row>
    <row r="50" spans="1:18" ht="15.75" customHeight="1">
      <c r="A50" s="142" t="s">
        <v>153</v>
      </c>
      <c r="B50" s="240">
        <v>40</v>
      </c>
      <c r="C50" s="142" t="s">
        <v>46</v>
      </c>
      <c r="D50" s="241">
        <v>105</v>
      </c>
      <c r="E50" s="242">
        <v>1</v>
      </c>
      <c r="F50" s="242">
        <v>5</v>
      </c>
      <c r="G50" s="243">
        <f t="shared" si="2"/>
        <v>106</v>
      </c>
      <c r="H50" s="229" t="s">
        <v>144</v>
      </c>
      <c r="I50" s="244">
        <f>G50/G59*100</f>
        <v>1.4065817409766455</v>
      </c>
      <c r="J50" s="229" t="s">
        <v>145</v>
      </c>
      <c r="K50" s="229"/>
      <c r="L50" s="245">
        <v>50</v>
      </c>
      <c r="M50" s="227">
        <v>0</v>
      </c>
      <c r="N50" s="227">
        <v>1</v>
      </c>
      <c r="O50" s="243">
        <f t="shared" si="3"/>
        <v>50</v>
      </c>
      <c r="P50" s="229" t="s">
        <v>144</v>
      </c>
      <c r="Q50" s="244">
        <f>O50/O59*100</f>
        <v>1.3458950201884252</v>
      </c>
      <c r="R50" s="229" t="s">
        <v>145</v>
      </c>
    </row>
    <row r="51" spans="2:18" ht="15.75" customHeight="1">
      <c r="B51" s="205">
        <v>41</v>
      </c>
      <c r="C51" t="s">
        <v>47</v>
      </c>
      <c r="D51" s="226">
        <v>4</v>
      </c>
      <c r="E51" s="227">
        <v>0</v>
      </c>
      <c r="F51" s="227">
        <v>0</v>
      </c>
      <c r="G51" s="228">
        <f t="shared" si="2"/>
        <v>4</v>
      </c>
      <c r="H51" s="229" t="s">
        <v>144</v>
      </c>
      <c r="I51" s="230">
        <f>G51/G59*100</f>
        <v>0.05307855626326964</v>
      </c>
      <c r="J51" s="229" t="s">
        <v>145</v>
      </c>
      <c r="K51" s="231"/>
      <c r="L51" s="232">
        <v>3</v>
      </c>
      <c r="M51" s="227">
        <v>0</v>
      </c>
      <c r="N51" s="227">
        <v>0</v>
      </c>
      <c r="O51" s="228">
        <f t="shared" si="3"/>
        <v>3</v>
      </c>
      <c r="P51" s="229" t="s">
        <v>144</v>
      </c>
      <c r="Q51" s="230">
        <f>O51/O59*100</f>
        <v>0.08075370121130553</v>
      </c>
      <c r="R51" s="229" t="s">
        <v>145</v>
      </c>
    </row>
    <row r="52" spans="2:18" ht="15.75" customHeight="1">
      <c r="B52" s="205">
        <v>42</v>
      </c>
      <c r="C52" t="s">
        <v>48</v>
      </c>
      <c r="D52" s="226">
        <v>15</v>
      </c>
      <c r="E52" s="227">
        <v>1</v>
      </c>
      <c r="F52" s="227">
        <v>0</v>
      </c>
      <c r="G52" s="228">
        <f t="shared" si="2"/>
        <v>16</v>
      </c>
      <c r="H52" s="229" t="s">
        <v>144</v>
      </c>
      <c r="I52" s="230">
        <f>G52/G59*100</f>
        <v>0.21231422505307856</v>
      </c>
      <c r="J52" s="229" t="s">
        <v>145</v>
      </c>
      <c r="K52" s="231"/>
      <c r="L52" s="232">
        <v>11</v>
      </c>
      <c r="M52" s="227">
        <v>0</v>
      </c>
      <c r="N52" s="227">
        <v>0</v>
      </c>
      <c r="O52" s="228">
        <f t="shared" si="3"/>
        <v>11</v>
      </c>
      <c r="P52" s="229" t="s">
        <v>144</v>
      </c>
      <c r="Q52" s="230">
        <f>O52/O59*100</f>
        <v>0.2960969044414536</v>
      </c>
      <c r="R52" s="229" t="s">
        <v>145</v>
      </c>
    </row>
    <row r="53" spans="2:18" ht="15.75" customHeight="1">
      <c r="B53" s="205">
        <v>43</v>
      </c>
      <c r="C53" t="s">
        <v>49</v>
      </c>
      <c r="D53" s="226">
        <v>24</v>
      </c>
      <c r="E53" s="227">
        <v>0</v>
      </c>
      <c r="F53" s="227">
        <v>0</v>
      </c>
      <c r="G53" s="228">
        <f t="shared" si="2"/>
        <v>24</v>
      </c>
      <c r="H53" s="229" t="s">
        <v>144</v>
      </c>
      <c r="I53" s="230">
        <f>G53/G59*100</f>
        <v>0.3184713375796179</v>
      </c>
      <c r="J53" s="229" t="s">
        <v>145</v>
      </c>
      <c r="K53" s="231"/>
      <c r="L53" s="232">
        <v>13</v>
      </c>
      <c r="M53" s="227">
        <v>0</v>
      </c>
      <c r="N53" s="227">
        <v>0</v>
      </c>
      <c r="O53" s="228">
        <f t="shared" si="3"/>
        <v>13</v>
      </c>
      <c r="P53" s="229" t="s">
        <v>144</v>
      </c>
      <c r="Q53" s="230">
        <f>O53/O59*100</f>
        <v>0.34993270524899056</v>
      </c>
      <c r="R53" s="229" t="s">
        <v>145</v>
      </c>
    </row>
    <row r="54" spans="2:18" ht="15.75" customHeight="1">
      <c r="B54" s="205">
        <v>44</v>
      </c>
      <c r="C54" t="s">
        <v>50</v>
      </c>
      <c r="D54" s="226">
        <v>12</v>
      </c>
      <c r="E54" s="227">
        <v>0</v>
      </c>
      <c r="F54" s="227">
        <v>2</v>
      </c>
      <c r="G54" s="228">
        <f t="shared" si="2"/>
        <v>12</v>
      </c>
      <c r="H54" s="229" t="s">
        <v>144</v>
      </c>
      <c r="I54" s="230">
        <f>G54/G59*100</f>
        <v>0.15923566878980894</v>
      </c>
      <c r="J54" s="229" t="s">
        <v>145</v>
      </c>
      <c r="K54" s="231"/>
      <c r="L54" s="232">
        <v>8</v>
      </c>
      <c r="M54" s="227">
        <v>0</v>
      </c>
      <c r="N54" s="227">
        <v>0</v>
      </c>
      <c r="O54" s="228">
        <f t="shared" si="3"/>
        <v>8</v>
      </c>
      <c r="P54" s="229" t="s">
        <v>144</v>
      </c>
      <c r="Q54" s="230">
        <f>O54/O59*100</f>
        <v>0.21534320323014802</v>
      </c>
      <c r="R54" s="229" t="s">
        <v>145</v>
      </c>
    </row>
    <row r="55" spans="2:18" ht="15.75" customHeight="1">
      <c r="B55" s="205">
        <v>45</v>
      </c>
      <c r="C55" t="s">
        <v>51</v>
      </c>
      <c r="D55" s="226">
        <v>10</v>
      </c>
      <c r="E55" s="227">
        <v>1</v>
      </c>
      <c r="F55" s="227">
        <v>0</v>
      </c>
      <c r="G55" s="228">
        <f t="shared" si="2"/>
        <v>11</v>
      </c>
      <c r="H55" s="229" t="s">
        <v>144</v>
      </c>
      <c r="I55" s="230">
        <f>G55/G59*100</f>
        <v>0.1459660297239915</v>
      </c>
      <c r="J55" s="229" t="s">
        <v>145</v>
      </c>
      <c r="K55" s="231"/>
      <c r="L55" s="232">
        <v>9</v>
      </c>
      <c r="M55" s="227">
        <v>1</v>
      </c>
      <c r="N55" s="227">
        <v>0</v>
      </c>
      <c r="O55" s="228">
        <f t="shared" si="3"/>
        <v>10</v>
      </c>
      <c r="P55" s="229" t="s">
        <v>144</v>
      </c>
      <c r="Q55" s="230">
        <f>O55/O59*100</f>
        <v>0.2691790040376851</v>
      </c>
      <c r="R55" s="229" t="s">
        <v>145</v>
      </c>
    </row>
    <row r="56" spans="2:18" ht="15.75" customHeight="1">
      <c r="B56" s="205">
        <v>46</v>
      </c>
      <c r="C56" t="s">
        <v>52</v>
      </c>
      <c r="D56" s="226">
        <v>23</v>
      </c>
      <c r="E56" s="227">
        <v>1</v>
      </c>
      <c r="F56" s="227">
        <v>1</v>
      </c>
      <c r="G56" s="228">
        <f t="shared" si="2"/>
        <v>24</v>
      </c>
      <c r="H56" s="229" t="s">
        <v>144</v>
      </c>
      <c r="I56" s="230">
        <f>G56/G59*100</f>
        <v>0.3184713375796179</v>
      </c>
      <c r="J56" s="229" t="s">
        <v>145</v>
      </c>
      <c r="K56" s="231"/>
      <c r="L56" s="232">
        <v>15</v>
      </c>
      <c r="M56" s="227">
        <v>1</v>
      </c>
      <c r="N56" s="227">
        <v>1</v>
      </c>
      <c r="O56" s="228">
        <f t="shared" si="3"/>
        <v>16</v>
      </c>
      <c r="P56" s="229" t="s">
        <v>144</v>
      </c>
      <c r="Q56" s="230">
        <f>O56/O59*100</f>
        <v>0.43068640646029605</v>
      </c>
      <c r="R56" s="229" t="s">
        <v>145</v>
      </c>
    </row>
    <row r="57" spans="2:18" ht="15.75" customHeight="1">
      <c r="B57" s="205">
        <v>47</v>
      </c>
      <c r="C57" t="s">
        <v>53</v>
      </c>
      <c r="D57" s="226">
        <v>48</v>
      </c>
      <c r="E57" s="227">
        <v>0</v>
      </c>
      <c r="F57" s="227">
        <v>2</v>
      </c>
      <c r="G57" s="228">
        <f t="shared" si="2"/>
        <v>48</v>
      </c>
      <c r="H57" s="229" t="s">
        <v>144</v>
      </c>
      <c r="I57" s="230">
        <f>G57/G59*100</f>
        <v>0.6369426751592357</v>
      </c>
      <c r="J57" s="229" t="s">
        <v>145</v>
      </c>
      <c r="K57" s="231"/>
      <c r="L57" s="232">
        <v>37</v>
      </c>
      <c r="M57" s="227">
        <v>0</v>
      </c>
      <c r="N57" s="227">
        <v>1</v>
      </c>
      <c r="O57" s="228">
        <f t="shared" si="3"/>
        <v>37</v>
      </c>
      <c r="P57" s="229" t="s">
        <v>144</v>
      </c>
      <c r="Q57" s="230">
        <f>O57/O59*100</f>
        <v>0.9959623149394347</v>
      </c>
      <c r="R57" s="229" t="s">
        <v>145</v>
      </c>
    </row>
    <row r="58" spans="1:18" ht="15.75" customHeight="1" thickBot="1">
      <c r="A58" s="156"/>
      <c r="B58" s="250"/>
      <c r="C58" s="251" t="s">
        <v>147</v>
      </c>
      <c r="D58" s="252">
        <v>241</v>
      </c>
      <c r="E58" s="253">
        <f>SUM(E50:E57)</f>
        <v>4</v>
      </c>
      <c r="F58" s="253">
        <v>10</v>
      </c>
      <c r="G58" s="253">
        <f t="shared" si="2"/>
        <v>245</v>
      </c>
      <c r="H58" s="253" t="s">
        <v>144</v>
      </c>
      <c r="I58" s="254">
        <f>G58/G59*100</f>
        <v>3.2510615711252653</v>
      </c>
      <c r="J58" s="253" t="s">
        <v>145</v>
      </c>
      <c r="K58" s="253"/>
      <c r="L58" s="255">
        <v>146</v>
      </c>
      <c r="M58" s="253">
        <f>SUM(M50:M57)</f>
        <v>2</v>
      </c>
      <c r="N58" s="253">
        <v>3</v>
      </c>
      <c r="O58" s="253">
        <f t="shared" si="3"/>
        <v>148</v>
      </c>
      <c r="P58" s="253" t="s">
        <v>144</v>
      </c>
      <c r="Q58" s="254">
        <f>O58/O59*100</f>
        <v>3.9838492597577386</v>
      </c>
      <c r="R58" s="253" t="s">
        <v>145</v>
      </c>
    </row>
    <row r="59" spans="1:18" ht="15.75" customHeight="1" thickTop="1">
      <c r="A59" s="144" t="s">
        <v>94</v>
      </c>
      <c r="B59" s="246"/>
      <c r="C59" s="144"/>
      <c r="D59" s="229">
        <v>7338</v>
      </c>
      <c r="E59" s="229">
        <f>E58+E49+E39+E32+E27+E23+E12+E5</f>
        <v>198</v>
      </c>
      <c r="F59" s="229">
        <v>195</v>
      </c>
      <c r="G59" s="229">
        <f>G58+G49+G39+G32+G27+G23+G12+G5</f>
        <v>7536</v>
      </c>
      <c r="H59" s="229" t="s">
        <v>144</v>
      </c>
      <c r="I59" s="244">
        <f>I58+I49+I39+I32+I27+I23+I12+I5</f>
        <v>100</v>
      </c>
      <c r="J59" s="229" t="s">
        <v>145</v>
      </c>
      <c r="K59" s="229"/>
      <c r="L59" s="229">
        <v>3623</v>
      </c>
      <c r="M59" s="229">
        <f>M58+M49+M39+M32+M27+M23+M12+M5</f>
        <v>92</v>
      </c>
      <c r="N59" s="229">
        <v>89</v>
      </c>
      <c r="O59" s="229">
        <f>O58+O49+O39+O32+O27+O23+O12+O5</f>
        <v>3715</v>
      </c>
      <c r="P59" s="229" t="s">
        <v>144</v>
      </c>
      <c r="Q59" s="244">
        <f>Q58+Q49+Q39+Q32+Q27+Q23+Q12+Q5</f>
        <v>100</v>
      </c>
      <c r="R59" s="229" t="s">
        <v>145</v>
      </c>
    </row>
  </sheetData>
  <sheetProtection/>
  <printOptions/>
  <pageMargins left="0.5905511811023623" right="0.5905511811023623" top="0.7086614173228347" bottom="0.7086614173228347" header="0.5118110236220472" footer="0.5118110236220472"/>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agi</dc:creator>
  <cp:keywords/>
  <dc:description/>
  <cp:lastModifiedBy>anzai</cp:lastModifiedBy>
  <cp:lastPrinted>2006-04-27T12:48:23Z</cp:lastPrinted>
  <dcterms:created xsi:type="dcterms:W3CDTF">2006-04-27T12:27:49Z</dcterms:created>
  <dcterms:modified xsi:type="dcterms:W3CDTF">2016-07-21T03:22:55Z</dcterms:modified>
  <cp:category/>
  <cp:version/>
  <cp:contentType/>
  <cp:contentStatus/>
</cp:coreProperties>
</file>