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11370" activeTab="3"/>
  </bookViews>
  <sheets>
    <sheet name="委員長コメント" sheetId="1" r:id="rId1"/>
    <sheet name="結果報告" sheetId="2" r:id="rId2"/>
    <sheet name="献血件数" sheetId="3" r:id="rId3"/>
    <sheet name="検査" sheetId="4" r:id="rId4"/>
    <sheet name="相談" sheetId="5" r:id="rId5"/>
    <sheet name="表1" sheetId="6" r:id="rId6"/>
    <sheet name="表2" sheetId="7" r:id="rId7"/>
    <sheet name="表3" sheetId="8" r:id="rId8"/>
    <sheet name="参考" sheetId="9" r:id="rId9"/>
  </sheets>
  <externalReferences>
    <externalReference r:id="rId12"/>
  </externalReferences>
  <definedNames>
    <definedName name="_xlnm.Print_Area" localSheetId="3">'検査'!$A$1:$T$57</definedName>
    <definedName name="_xlnm.Print_Area" localSheetId="4">'相談'!$A$1:$T$54</definedName>
    <definedName name="_xlnm.Print_Area" localSheetId="5">'表1'!$A$1:$Y$42</definedName>
    <definedName name="_xlnm.Print_Area" localSheetId="6">'表2'!$A$1:$O$34</definedName>
    <definedName name="_xlnm.Print_Area" localSheetId="7">'表3'!$A$1:$R$59</definedName>
    <definedName name="_xlnm.Print_Titles" localSheetId="3">'検査'!$A:$A</definedName>
    <definedName name="_xlnm.Print_Titles" localSheetId="4">'相談'!$A:$A</definedName>
  </definedNames>
  <calcPr fullCalcOnLoad="1"/>
</workbook>
</file>

<file path=xl/sharedStrings.xml><?xml version="1.0" encoding="utf-8"?>
<sst xmlns="http://schemas.openxmlformats.org/spreadsheetml/2006/main" count="795" uniqueCount="310">
  <si>
    <t>厚生労働省健康局疾病対策課</t>
  </si>
  <si>
    <t>１　世界エイズデーとは</t>
  </si>
  <si>
    <t>　　ＷＨＯ（世界保健機関）は、１９８８年に世界的レベルでのエイズまん延防止　と患者・感染者に対する差別・偏見の解消を図ることを目的として、１２月１日を　“World AIDS Day”(世界エイズデー)と定め、エイズに関する啓発活動等の実　施を提唱した。我が国においても、その趣旨に賛同し、毎年１２月１日を中心に　エイズに関する正しい知識等についての啓発活動を推進しており、全国各地で　様々な「世界エイズデー」イベントが実施されている。</t>
  </si>
  <si>
    <t>２　今年度の世界エイズデーキャンペーンテーマについて</t>
  </si>
  <si>
    <t xml:space="preserve"> (1) テーマ　</t>
  </si>
  <si>
    <t xml:space="preserve">  　Living Together ～私に今できること～</t>
  </si>
  <si>
    <t>　　（今年度初めて公募により選定）</t>
  </si>
  <si>
    <t xml:space="preserve"> (2) 選定の趣旨</t>
  </si>
  <si>
    <t>　　様々なセクシャリティ （性行動の対象の選択や性に関連する行動・傾向 ）　の人々や、HIV陽性の人々、陰性の人々が一緒に生きている現実をありのまま　に受け止め、エイズのまん延防止や差別・偏見の解消のために、ひとりひとり　に何ができるかを国民全体で考えていく。</t>
  </si>
  <si>
    <t>３　実施主体及び実施方法</t>
  </si>
  <si>
    <t xml:space="preserve"> (1) 厚生労働省　</t>
  </si>
  <si>
    <t>　　関係行政機関、財団法人エイズ予防財団、エイズ関連ＮＧＯ等の関係団体　及び民間企業、報道機関等の協力を得て、全国的な啓発活動の推進を図る。</t>
  </si>
  <si>
    <t xml:space="preserve"> (2) 都道府県、保健所を設置する市及び特別区　</t>
  </si>
  <si>
    <t>　　関係機関及び関係団体等との連携を密にし、それぞれの地域の実情に応じ　た広報計画、実施計画に基づき、エイズに関する正しい知識の啓発活動を展　開する。</t>
  </si>
  <si>
    <t>４　厚生労働省が主催する主な事業</t>
  </si>
  <si>
    <r>
      <t xml:space="preserve"> </t>
    </r>
    <r>
      <rPr>
        <u val="single"/>
        <sz val="14"/>
        <rFont val="ＭＳ ゴシック"/>
        <family val="3"/>
      </rPr>
      <t>(1) RED RIBBON LIVE 2006</t>
    </r>
    <r>
      <rPr>
        <sz val="14"/>
        <rFont val="ＭＳ ゴシック"/>
        <family val="3"/>
      </rPr>
      <t>　〔11月28日（火）18：30～20：30予定〕　</t>
    </r>
  </si>
  <si>
    <t>　　アーティスト、エンターテイナーたちが無料招待のライブを行い、若者を中心　とした世代に予防啓発のメッセージを発信する。</t>
  </si>
  <si>
    <r>
      <t xml:space="preserve"> </t>
    </r>
    <r>
      <rPr>
        <u val="single"/>
        <sz val="14"/>
        <rFont val="ＭＳ ゴシック"/>
        <family val="3"/>
      </rPr>
      <t>(2) ＨＩＶ（エイズ）無料検査</t>
    </r>
    <r>
      <rPr>
        <sz val="14"/>
        <rFont val="ＭＳ ゴシック"/>
        <family val="3"/>
      </rPr>
      <t>　〔11月28日（火）14：00～20：00予定〕</t>
    </r>
  </si>
  <si>
    <t>　　渋谷区保健所、国際医療センター（ＡＣＣ）等と特別検査チームを編成し、ライブ　会場付近にてＨＩＶ抗体検査を実施する。</t>
  </si>
  <si>
    <r>
      <t xml:space="preserve"> </t>
    </r>
    <r>
      <rPr>
        <u val="single"/>
        <sz val="14"/>
        <rFont val="ＭＳ ゴシック"/>
        <family val="3"/>
      </rPr>
      <t>(3) 街頭キャンペーン</t>
    </r>
    <r>
      <rPr>
        <sz val="14"/>
        <rFont val="Times New Roman"/>
        <family val="1"/>
      </rPr>
      <t xml:space="preserve">  </t>
    </r>
    <r>
      <rPr>
        <sz val="14"/>
        <rFont val="ＭＳ ゴシック"/>
        <family val="3"/>
      </rPr>
      <t>〔11月28日（火）15:00～17：00予定〕</t>
    </r>
  </si>
  <si>
    <t>　　渋谷駅周辺において、ＮＧＯやボランティア、民間企業と協力してエイズ予防　啓発グッズを配布する。</t>
  </si>
  <si>
    <r>
      <t xml:space="preserve"> </t>
    </r>
    <r>
      <rPr>
        <u val="single"/>
        <sz val="14"/>
        <rFont val="ＭＳ ゴシック"/>
        <family val="3"/>
      </rPr>
      <t>(4) 世界エイズデー・シンポジウム</t>
    </r>
    <r>
      <rPr>
        <sz val="14"/>
        <rFont val="ＭＳ ゴシック"/>
        <family val="3"/>
      </rPr>
      <t>　〔12月2日（土）18：00～20：30予定〕</t>
    </r>
  </si>
  <si>
    <t>　　日本エイズ学会、エイズ予防財団等の参加によるシンポジウムを開催し、講　演やパネルディスカッションを通じて青少年や中高年に対する予防啓発を行　　う。</t>
  </si>
  <si>
    <r>
      <t xml:space="preserve"> </t>
    </r>
    <r>
      <rPr>
        <u val="single"/>
        <sz val="14"/>
        <rFont val="ＭＳ ゴシック"/>
        <family val="3"/>
      </rPr>
      <t>(5) ポスターコンクール</t>
    </r>
  </si>
  <si>
    <t>　　青少年層に対して、HIV/AIDSについて関心をもってもらい、また考えるきっ　かけにするため、小学生、中学生、高校生、一般の部門ごとに最優秀賞、優秀　賞等を選出し、世界エイズデー・シンポジウムにおいて表彰式を行う。</t>
  </si>
  <si>
    <r>
      <t xml:space="preserve"> </t>
    </r>
    <r>
      <rPr>
        <u val="single"/>
        <sz val="14"/>
        <rFont val="ＭＳ ゴシック"/>
        <family val="3"/>
      </rPr>
      <t>(6) エイズ啓発ポスターの配布</t>
    </r>
  </si>
  <si>
    <t>　　ポスターコンクール最優秀賞の中から決定した普及啓発ポスターと、公共広　告機構（ＡＣ）の協力により作成したポスターを、官公庁、地方公共団体、エイ　ズ治療拠点病院、映画館等に掲示する。</t>
  </si>
  <si>
    <r>
      <t xml:space="preserve"> </t>
    </r>
    <r>
      <rPr>
        <u val="single"/>
        <sz val="14"/>
        <rFont val="ＭＳ ゴシック"/>
        <family val="3"/>
      </rPr>
      <t>(7） インターネットによる啓発及び情報提供</t>
    </r>
  </si>
  <si>
    <t>　　Yahoo!JAPAN上の企画として「レッドリボンキャンペーン」を展開する。また、  エイズ予防財団のホームページ（エイズ予防情報ネット）において、世界エイズ  デー前後に全国の自治体で実施されるイベントの紹介、検査相談体制の案内  を掲載する。</t>
  </si>
  <si>
    <t>エイズ動向委員会の結果報告について</t>
  </si>
  <si>
    <t>１　本日の委員会では、平成１８年７月３日より平成１８年１０月１日までの感染症法に基づく患者・感染者報告並びに平成１８年７月１日から平成１８年９月３０日までの任意報告を解析した。</t>
  </si>
  <si>
    <t>２　平成１８年７月３日より平成１８年１０月１日までの間に感染症法に基づき報告された新規エイズ患者数は１０７件、新規ＨＩＶ感染者数は２３３件であった。</t>
  </si>
  <si>
    <t>　　患者１０７件、感染者２３３件の内訳は、</t>
  </si>
  <si>
    <t>　①　感染原因別では、異性間の性的接触による患者３９件、感染者６４件、同性間の性的接触による患者３９件、感染者１３６件、静注薬物濫用による患者１件、感染者１件、その他の原因による患者１件、感染者２件、原因不明の患者２７件、感染者３０件であった。</t>
  </si>
  <si>
    <t>　②　性別では男性患者９３件、感染者２１４件、女性患者１４件、感染者１９件であった。</t>
  </si>
  <si>
    <t>　③　年齢区分別では２０代８件、３０代４３件、４０代２７件、５０歳以上２９件、感染者は１０代２件、２０代７０件、３０代９０件、４０代４５件、５０歳以上２６件であった。</t>
  </si>
  <si>
    <t>　④　国籍別では日本人患者９９件、感染者２１０件、外国人患者８件、感染者２３件であった。</t>
  </si>
  <si>
    <t>　⑤　感染地域別では、国内で感染した患者８５件、感染者２００件、海外で感染した患者１０件、感染者１８件、感染地域不明患者１２件、感染者１５件であった。</t>
  </si>
  <si>
    <t>３　患者１０７件、感染者２３３件のうち</t>
  </si>
  <si>
    <t>　①　異性間の性的接触による患者３９件、感染者６４件のうち日本人男性は、患者３０件、感染者４３件、日本人女性は、患者７件、感染者１１件であった。</t>
  </si>
  <si>
    <t>　　　また、外国人男性は、患者０件、感染者６件、外国人女性は、患者２件、感染者４件であった。</t>
  </si>
  <si>
    <t>同性間の性的接触による患者３９件、感染者１３６件のうち日本人男性は、患者３６件、感染者１２８件であった。</t>
  </si>
  <si>
    <t>　　　また、外国人男性は、患者３件、感染者８件であった。</t>
  </si>
  <si>
    <t>②　日本人男性患者８９件のうち２０代７件、３０代３３件、４０代２３件、５０歳以上２６件、日本人男性感染者１９７件のうち、１０代２件、２０代６３件、３０代７３件、４０代３９件、５０歳以上２０件であった。</t>
  </si>
  <si>
    <t>　　　また、日本人女性患者１０件のうち２０代１件、３０代７件、５０歳以上２件、日本人女性感染者１３件のうち、２０代２件、３０代５件、４０代３件、５０歳以上３件であった。</t>
  </si>
  <si>
    <t>　③　外国人男性患者４件のうち３０代１件、４０代２件、５０歳以上１件、外国人男性感染者１７件のうち２０代３件、３０代１１件、４０代２件、５０歳以上１件であった。</t>
  </si>
  <si>
    <t>　　　また、外国人女性患者４件のうち３０代２件、４０代２件、外国人女性感染者６件のうち２０代２件、３０代１件、４０代１件、５０歳以上２件であった。</t>
  </si>
  <si>
    <t>　④　国内感染による患者８５件のうち日本人男性が７５件、日本人女性が８件、外国人男性が２件、外国人女性が０件であった。</t>
  </si>
  <si>
    <t>　　　また、国内感染による感染者２００件のうち日本人男性が１８１件、日本人女性が８件、外国人男性が９件、外国人女性が２件であった。</t>
  </si>
  <si>
    <t>　⑤　海外感染による患者１０件のうち日本人男性が６件、日本人女性が１件、外国人男性が１件、外国人女性が２件であった。</t>
  </si>
  <si>
    <t>　　　また、海外感染による感染者１８件のうち日本人男性が７件、日本人女性が３件、外国人男性が６件、外国人女性が２件であった。</t>
  </si>
  <si>
    <t>４　任意報告により</t>
  </si>
  <si>
    <t>　①キャリア等からエイズ患者になったとの報告は４件であった。</t>
  </si>
  <si>
    <t>　②患者・感染者の死亡は、ＡＩＤＳが原因の２件、それ以外で１件であった。</t>
  </si>
  <si>
    <t>５　平成１８年７月から９月末までの保健所等におけるＨＩＶ抗体検査件数は</t>
  </si>
  <si>
    <t>２３，５０２件、自治体が実施する保健所以外の検査件数は５，８０４件、保健所等に</t>
  </si>
  <si>
    <t>おける相談件数は４３，３３７件であった。</t>
  </si>
  <si>
    <t>６　平成１８年１月から９月末までの献血件数３，７３８，５５１件（速報値）のうち、ＨＩＶ陽性件数は７４件であった。</t>
  </si>
  <si>
    <t>都道府県名</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</si>
  <si>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</si>
  <si>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</si>
  <si>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</si>
  <si>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</si>
  <si>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</si>
  <si>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</si>
  <si>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</si>
  <si>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</si>
  <si>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</si>
  <si>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</si>
  <si>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</si>
  <si>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</si>
  <si>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</si>
  <si>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</si>
  <si>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</si>
  <si>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山梨県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</si>
  <si>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</si>
  <si>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</si>
  <si>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</si>
  <si>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</si>
  <si>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</si>
  <si>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</si>
  <si>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</si>
  <si>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</si>
  <si>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</si>
  <si>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</si>
  <si>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</si>
  <si>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</si>
  <si>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</si>
  <si>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</si>
  <si>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</si>
  <si>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</si>
  <si>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</si>
  <si>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</si>
  <si>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</si>
  <si>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</si>
  <si>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</si>
  <si>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</si>
  <si>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</si>
  <si>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</si>
  <si>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</si>
  <si>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</si>
  <si>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</si>
  <si>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</si>
  <si>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</si>
  <si>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</si>
  <si>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</si>
  <si>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t>
  </si>
  <si>
    <t>第１四半期</t>
  </si>
  <si>
    <t>第２四半期</t>
  </si>
  <si>
    <t>第４四半期</t>
  </si>
  <si>
    <t>１月～３月</t>
  </si>
  <si>
    <t>４月～６月</t>
  </si>
  <si>
    <t>10月～12月</t>
  </si>
  <si>
    <t>計</t>
  </si>
  <si>
    <t>年　計</t>
  </si>
  <si>
    <t>保健所等における相談件数</t>
  </si>
  <si>
    <t>　</t>
  </si>
  <si>
    <t>（単位：件）</t>
  </si>
  <si>
    <t>平成10年</t>
  </si>
  <si>
    <t>平成11年</t>
  </si>
  <si>
    <t>平成12年</t>
  </si>
  <si>
    <t>平成13年</t>
  </si>
  <si>
    <t>平成14年</t>
  </si>
  <si>
    <t>平成15年</t>
  </si>
  <si>
    <t>平成16年</t>
  </si>
  <si>
    <t>平成17年</t>
  </si>
  <si>
    <t>平成18年</t>
  </si>
  <si>
    <t>年間</t>
  </si>
  <si>
    <t>第３四半期</t>
  </si>
  <si>
    <t>第２四半期</t>
  </si>
  <si>
    <t>第３四半期</t>
  </si>
  <si>
    <t>第４四半期</t>
  </si>
  <si>
    <t>７月～９月</t>
  </si>
  <si>
    <t>４月～６月</t>
  </si>
  <si>
    <t>７月～９月</t>
  </si>
  <si>
    <t>10月～12月</t>
  </si>
  <si>
    <t>保健所等におけるＨＩＶ抗体検査件数</t>
  </si>
  <si>
    <t>　</t>
  </si>
  <si>
    <t>第２四半期</t>
  </si>
  <si>
    <t>第３四半期</t>
  </si>
  <si>
    <t>第４四半期</t>
  </si>
  <si>
    <t>(4,180)</t>
  </si>
  <si>
    <t>(4,402)</t>
  </si>
  <si>
    <t>(4,724)</t>
  </si>
  <si>
    <t>(6,082)</t>
  </si>
  <si>
    <t>(5,338)</t>
  </si>
  <si>
    <t>(5,604)</t>
  </si>
  <si>
    <t>(5,804)</t>
  </si>
  <si>
    <t>（　）内は、自治体が実施する保健所以外の検査件数（別掲）</t>
  </si>
  <si>
    <t>表１　　ＨＩＶ感染者及びＡＩＤＳ患者の国籍別、性別、感染経路別、年齢別、感染地域別報告数</t>
  </si>
  <si>
    <t>診断区分</t>
  </si>
  <si>
    <t>日本国籍</t>
  </si>
  <si>
    <t>外国国籍</t>
  </si>
  <si>
    <t>合計</t>
  </si>
  <si>
    <t>男</t>
  </si>
  <si>
    <t>女</t>
  </si>
  <si>
    <t>項目</t>
  </si>
  <si>
    <t>区分</t>
  </si>
  <si>
    <t>今回</t>
  </si>
  <si>
    <t>前回</t>
  </si>
  <si>
    <t>ＨＩＶ感染者</t>
  </si>
  <si>
    <t>感染経路</t>
  </si>
  <si>
    <t>異性間の性的接触</t>
  </si>
  <si>
    <t>同性間の性的接触＊１</t>
  </si>
  <si>
    <t>静注薬物濫用</t>
  </si>
  <si>
    <t>母子感染</t>
  </si>
  <si>
    <t>その他＊２</t>
  </si>
  <si>
    <t>不明</t>
  </si>
  <si>
    <t>年齢</t>
  </si>
  <si>
    <t>１０歳未満</t>
  </si>
  <si>
    <t>１０～１９</t>
  </si>
  <si>
    <t>２０～２９</t>
  </si>
  <si>
    <t>３０～３９</t>
  </si>
  <si>
    <t>４０～４９</t>
  </si>
  <si>
    <t>５０歳以上</t>
  </si>
  <si>
    <t>感染地域</t>
  </si>
  <si>
    <t>国内</t>
  </si>
  <si>
    <t>海外</t>
  </si>
  <si>
    <t>ＡＩＤＳ患者</t>
  </si>
  <si>
    <t>＊１　両性間性的接触を含む。</t>
  </si>
  <si>
    <t>＊２　輸血などに伴う感染例や推定される感染経路が複数ある例を含む。</t>
  </si>
  <si>
    <t xml:space="preserve">感染症法に基づくエイズ患者・感染者情報〔平成18年7月3日～平成18年10月1日〕 </t>
  </si>
  <si>
    <t>＜計算用＞</t>
  </si>
  <si>
    <t>ＨＩＶ合計</t>
  </si>
  <si>
    <t>－</t>
  </si>
  <si>
    <r>
      <t>表２　平成18年10月1日現在のＨＩＶ感染者及びＡＩＤＳ患者の国籍別、性別、感染経路別報告数の累計</t>
    </r>
    <r>
      <rPr>
        <vertAlign val="superscript"/>
        <sz val="11"/>
        <rFont val="ＭＳ Ｐゴシック"/>
        <family val="3"/>
      </rPr>
      <t>＊１</t>
    </r>
  </si>
  <si>
    <t>外国国籍</t>
  </si>
  <si>
    <t>合計</t>
  </si>
  <si>
    <r>
      <t>同性間の性的接触</t>
    </r>
    <r>
      <rPr>
        <vertAlign val="superscript"/>
        <sz val="11"/>
        <rFont val="ＭＳ Ｐゴシック"/>
        <family val="3"/>
      </rPr>
      <t>＊２</t>
    </r>
  </si>
  <si>
    <r>
      <t>その他</t>
    </r>
    <r>
      <rPr>
        <vertAlign val="superscript"/>
        <sz val="11"/>
        <rFont val="ＭＳ Ｐゴシック"/>
        <family val="3"/>
      </rPr>
      <t>＊３</t>
    </r>
  </si>
  <si>
    <r>
      <t>AIDS合計</t>
    </r>
    <r>
      <rPr>
        <vertAlign val="superscript"/>
        <sz val="11"/>
        <rFont val="ＭＳ Ｐゴシック"/>
        <family val="3"/>
      </rPr>
      <t>＊４</t>
    </r>
  </si>
  <si>
    <r>
      <t>凝固因子製剤による感染者</t>
    </r>
    <r>
      <rPr>
        <vertAlign val="superscript"/>
        <sz val="11"/>
        <rFont val="ＭＳ Ｐゴシック"/>
        <family val="3"/>
      </rPr>
      <t>＊５</t>
    </r>
  </si>
  <si>
    <t>＊１　平成17年までは確定値、平成18年は平成18年10月1日現在の速報値である。</t>
  </si>
  <si>
    <t>＊２　両性間性的接触を含む。</t>
  </si>
  <si>
    <t>＊３　輸血などに伴う感染例や推定される感染経路が複数ある例を含む。</t>
  </si>
  <si>
    <t>＊４　平成11年3月31日までの病状変化によるＡＩＤＳ患者報告数154件を含む。</t>
  </si>
  <si>
    <t>＊５　「血液凝固異常症全国調査」による2005年5月31日現在の凝固因子製剤による感染者数</t>
  </si>
  <si>
    <t>※死亡者報告数</t>
  </si>
  <si>
    <t>　感染症法施行後の任意報告数（平成11年4月1日～平成18年9月30日）</t>
  </si>
  <si>
    <t>名</t>
  </si>
  <si>
    <r>
      <t>　</t>
    </r>
    <r>
      <rPr>
        <sz val="11"/>
        <rFont val="ＭＳ Ｐゴシック"/>
        <family val="3"/>
      </rPr>
      <t>エイズ予防法</t>
    </r>
    <r>
      <rPr>
        <vertAlign val="superscript"/>
        <sz val="11"/>
        <rFont val="ＭＳ Ｐゴシック"/>
        <family val="3"/>
      </rPr>
      <t>＊６</t>
    </r>
    <r>
      <rPr>
        <sz val="11"/>
        <rFont val="ＭＳ Ｐゴシック"/>
        <family val="3"/>
      </rPr>
      <t>に基づく法定報告数（平成元年2月17日～平成11年3月31日）</t>
    </r>
  </si>
  <si>
    <r>
      <t>　</t>
    </r>
    <r>
      <rPr>
        <sz val="11"/>
        <rFont val="ＭＳ Ｐゴシック"/>
        <family val="3"/>
      </rPr>
      <t>凝固因子製剤による感染者の累積死亡者数</t>
    </r>
    <r>
      <rPr>
        <vertAlign val="superscript"/>
        <sz val="11"/>
        <rFont val="ＭＳ Ｐゴシック"/>
        <family val="3"/>
      </rPr>
      <t>＊７</t>
    </r>
  </si>
  <si>
    <t>＊６　エイズ予防法第５条に基づき、血液凝固因子製剤による感染者を除く。</t>
  </si>
  <si>
    <r>
      <t>＊７　「血液凝固異常症全国調査」による200</t>
    </r>
    <r>
      <rPr>
        <sz val="11"/>
        <rFont val="ＭＳ Ｐゴシック"/>
        <family val="3"/>
      </rPr>
      <t>5</t>
    </r>
    <r>
      <rPr>
        <sz val="11"/>
        <rFont val="ＭＳ Ｐゴシック"/>
        <family val="3"/>
      </rPr>
      <t>年5月31日現在の報告数</t>
    </r>
  </si>
  <si>
    <t>ブロック名</t>
  </si>
  <si>
    <t>前回累積件数</t>
  </si>
  <si>
    <t>（</t>
  </si>
  <si>
    <t>%）</t>
  </si>
  <si>
    <t>東北</t>
  </si>
  <si>
    <t>ブロック計</t>
  </si>
  <si>
    <t>関東・甲信越</t>
  </si>
  <si>
    <t>北陸</t>
  </si>
  <si>
    <t>東海</t>
  </si>
  <si>
    <t>近畿</t>
  </si>
  <si>
    <t>中国・四国</t>
  </si>
  <si>
    <t>九州・沖縄</t>
  </si>
  <si>
    <t>表３　ＨＩＶ感染者及びＡＩＤＳ患者の都道府県別累積報告状況</t>
  </si>
  <si>
    <t>今回報告</t>
  </si>
  <si>
    <t>前回報告</t>
  </si>
  <si>
    <t>累積報告</t>
  </si>
  <si>
    <t>今回報告</t>
  </si>
  <si>
    <t>前回報告</t>
  </si>
  <si>
    <t>献血件数及びＨＩＶ抗体・核酸増幅検査陽性件数</t>
  </si>
  <si>
    <r>
      <t xml:space="preserve"> </t>
    </r>
    <r>
      <rPr>
        <sz val="10.5"/>
        <rFont val="ＭＳ 明朝"/>
        <family val="1"/>
      </rPr>
      <t>年</t>
    </r>
  </si>
  <si>
    <r>
      <t xml:space="preserve"> </t>
    </r>
    <r>
      <rPr>
        <sz val="10.5"/>
        <rFont val="ＭＳ 明朝"/>
        <family val="1"/>
      </rPr>
      <t>献</t>
    </r>
    <r>
      <rPr>
        <sz val="10.5"/>
        <rFont val="Times New Roman"/>
        <family val="1"/>
      </rPr>
      <t xml:space="preserve"> </t>
    </r>
    <r>
      <rPr>
        <sz val="10.5"/>
        <rFont val="ＭＳ 明朝"/>
        <family val="1"/>
      </rPr>
      <t>　</t>
    </r>
    <r>
      <rPr>
        <sz val="10.5"/>
        <rFont val="Times New Roman"/>
        <family val="1"/>
      </rPr>
      <t xml:space="preserve"> </t>
    </r>
    <r>
      <rPr>
        <sz val="10.5"/>
        <rFont val="ＭＳ 明朝"/>
        <family val="1"/>
      </rPr>
      <t>血</t>
    </r>
    <r>
      <rPr>
        <sz val="10.5"/>
        <rFont val="Times New Roman"/>
        <family val="1"/>
      </rPr>
      <t xml:space="preserve"> </t>
    </r>
    <r>
      <rPr>
        <sz val="10.5"/>
        <rFont val="ＭＳ 明朝"/>
        <family val="1"/>
      </rPr>
      <t>　</t>
    </r>
    <r>
      <rPr>
        <sz val="10.5"/>
        <rFont val="Times New Roman"/>
        <family val="1"/>
      </rPr>
      <t xml:space="preserve"> </t>
    </r>
    <r>
      <rPr>
        <sz val="10.5"/>
        <rFont val="ＭＳ 明朝"/>
        <family val="1"/>
      </rPr>
      <t>件</t>
    </r>
    <r>
      <rPr>
        <sz val="10.5"/>
        <rFont val="Times New Roman"/>
        <family val="1"/>
      </rPr>
      <t xml:space="preserve"> </t>
    </r>
    <r>
      <rPr>
        <sz val="10.5"/>
        <rFont val="ＭＳ 明朝"/>
        <family val="1"/>
      </rPr>
      <t>　</t>
    </r>
    <r>
      <rPr>
        <sz val="10.5"/>
        <rFont val="Times New Roman"/>
        <family val="1"/>
      </rPr>
      <t xml:space="preserve"> </t>
    </r>
    <r>
      <rPr>
        <sz val="10.5"/>
        <rFont val="ＭＳ 明朝"/>
        <family val="1"/>
      </rPr>
      <t>数</t>
    </r>
  </si>
  <si>
    <r>
      <t xml:space="preserve"> </t>
    </r>
    <r>
      <rPr>
        <sz val="10.5"/>
        <rFont val="ＭＳ 明朝"/>
        <family val="1"/>
      </rPr>
      <t>（</t>
    </r>
    <r>
      <rPr>
        <sz val="10.5"/>
        <rFont val="Times New Roman"/>
        <family val="1"/>
      </rPr>
      <t xml:space="preserve"> </t>
    </r>
    <r>
      <rPr>
        <sz val="10.5"/>
        <rFont val="ＭＳ 明朝"/>
        <family val="1"/>
      </rPr>
      <t>検</t>
    </r>
    <r>
      <rPr>
        <sz val="10.5"/>
        <rFont val="Times New Roman"/>
        <family val="1"/>
      </rPr>
      <t xml:space="preserve"> </t>
    </r>
    <r>
      <rPr>
        <sz val="10.5"/>
        <rFont val="ＭＳ 明朝"/>
        <family val="1"/>
      </rPr>
      <t>査</t>
    </r>
    <r>
      <rPr>
        <sz val="10.5"/>
        <rFont val="Times New Roman"/>
        <family val="1"/>
      </rPr>
      <t xml:space="preserve"> </t>
    </r>
    <r>
      <rPr>
        <sz val="10.5"/>
        <rFont val="ＭＳ 明朝"/>
        <family val="1"/>
      </rPr>
      <t>実</t>
    </r>
    <r>
      <rPr>
        <sz val="10.5"/>
        <rFont val="Times New Roman"/>
        <family val="1"/>
      </rPr>
      <t xml:space="preserve"> </t>
    </r>
    <r>
      <rPr>
        <sz val="10.5"/>
        <rFont val="ＭＳ 明朝"/>
        <family val="1"/>
      </rPr>
      <t>施</t>
    </r>
    <r>
      <rPr>
        <sz val="10.5"/>
        <rFont val="Times New Roman"/>
        <family val="1"/>
      </rPr>
      <t xml:space="preserve"> </t>
    </r>
    <r>
      <rPr>
        <sz val="10.5"/>
        <rFont val="ＭＳ 明朝"/>
        <family val="1"/>
      </rPr>
      <t>数</t>
    </r>
    <r>
      <rPr>
        <sz val="10.5"/>
        <rFont val="Times New Roman"/>
        <family val="1"/>
      </rPr>
      <t xml:space="preserve"> </t>
    </r>
    <r>
      <rPr>
        <sz val="10.5"/>
        <rFont val="ＭＳ 明朝"/>
        <family val="1"/>
      </rPr>
      <t>）</t>
    </r>
  </si>
  <si>
    <r>
      <t xml:space="preserve"> </t>
    </r>
    <r>
      <rPr>
        <sz val="10.5"/>
        <rFont val="ＭＳ 明朝"/>
        <family val="1"/>
      </rPr>
      <t>陽性件数</t>
    </r>
  </si>
  <si>
    <r>
      <t xml:space="preserve"> </t>
    </r>
    <r>
      <rPr>
        <sz val="10.5"/>
        <rFont val="ＭＳ 明朝"/>
        <family val="1"/>
      </rPr>
      <t>（</t>
    </r>
    <r>
      <rPr>
        <sz val="10.5"/>
        <rFont val="Times New Roman"/>
        <family val="1"/>
      </rPr>
      <t xml:space="preserve"> </t>
    </r>
    <r>
      <rPr>
        <sz val="10.5"/>
        <rFont val="ＭＳ 明朝"/>
        <family val="1"/>
      </rPr>
      <t>）内女性</t>
    </r>
  </si>
  <si>
    <r>
      <t xml:space="preserve"> </t>
    </r>
    <r>
      <rPr>
        <sz val="10.5"/>
        <rFont val="ＭＳ 明朝"/>
        <family val="1"/>
      </rPr>
      <t>［</t>
    </r>
    <r>
      <rPr>
        <sz val="10.5"/>
        <rFont val="Times New Roman"/>
        <family val="1"/>
      </rPr>
      <t xml:space="preserve"> </t>
    </r>
    <r>
      <rPr>
        <sz val="10.5"/>
        <rFont val="ＭＳ 明朝"/>
        <family val="1"/>
      </rPr>
      <t>］内核酸</t>
    </r>
  </si>
  <si>
    <r>
      <t xml:space="preserve"> </t>
    </r>
    <r>
      <rPr>
        <sz val="10.5"/>
        <rFont val="ＭＳ 明朝"/>
        <family val="1"/>
      </rPr>
      <t>　　増幅検査</t>
    </r>
  </si>
  <si>
    <r>
      <t xml:space="preserve"> </t>
    </r>
    <r>
      <rPr>
        <sz val="10.5"/>
        <rFont val="ＭＳ 明朝"/>
        <family val="1"/>
      </rPr>
      <t>　　のみ陽性</t>
    </r>
  </si>
  <si>
    <r>
      <t xml:space="preserve">  10</t>
    </r>
    <r>
      <rPr>
        <sz val="10.5"/>
        <rFont val="ＭＳ 明朝"/>
        <family val="1"/>
      </rPr>
      <t>万件</t>
    </r>
  </si>
  <si>
    <r>
      <t xml:space="preserve">  </t>
    </r>
    <r>
      <rPr>
        <sz val="10.5"/>
        <rFont val="ＭＳ 明朝"/>
        <family val="1"/>
      </rPr>
      <t>当たり</t>
    </r>
  </si>
  <si>
    <r>
      <t xml:space="preserve">  </t>
    </r>
    <r>
      <rPr>
        <sz val="10.5"/>
        <rFont val="ＭＳ 明朝"/>
        <family val="1"/>
      </rPr>
      <t>１９８７年　</t>
    </r>
    <r>
      <rPr>
        <sz val="10.5"/>
        <rFont val="Times New Roman"/>
        <family val="1"/>
      </rPr>
      <t xml:space="preserve"> (</t>
    </r>
    <r>
      <rPr>
        <sz val="10.5"/>
        <rFont val="ＭＳ 明朝"/>
        <family val="1"/>
      </rPr>
      <t>昭和</t>
    </r>
    <r>
      <rPr>
        <sz val="10.5"/>
        <rFont val="Times New Roman"/>
        <family val="1"/>
      </rPr>
      <t>62</t>
    </r>
    <r>
      <rPr>
        <sz val="10.5"/>
        <rFont val="ＭＳ 明朝"/>
        <family val="1"/>
      </rPr>
      <t>年</t>
    </r>
    <r>
      <rPr>
        <sz val="10.5"/>
        <rFont val="Times New Roman"/>
        <family val="1"/>
      </rPr>
      <t>)</t>
    </r>
  </si>
  <si>
    <r>
      <t xml:space="preserve">  </t>
    </r>
    <r>
      <rPr>
        <sz val="10.5"/>
        <rFont val="ＭＳ 明朝"/>
        <family val="1"/>
      </rPr>
      <t>１９８８年　</t>
    </r>
    <r>
      <rPr>
        <sz val="10.5"/>
        <rFont val="Times New Roman"/>
        <family val="1"/>
      </rPr>
      <t xml:space="preserve"> (</t>
    </r>
    <r>
      <rPr>
        <sz val="10.5"/>
        <rFont val="ＭＳ 明朝"/>
        <family val="1"/>
      </rPr>
      <t>昭和</t>
    </r>
    <r>
      <rPr>
        <sz val="10.5"/>
        <rFont val="Times New Roman"/>
        <family val="1"/>
      </rPr>
      <t>63</t>
    </r>
    <r>
      <rPr>
        <sz val="10.5"/>
        <rFont val="ＭＳ 明朝"/>
        <family val="1"/>
      </rPr>
      <t>年</t>
    </r>
    <r>
      <rPr>
        <sz val="10.5"/>
        <rFont val="Times New Roman"/>
        <family val="1"/>
      </rPr>
      <t>)</t>
    </r>
  </si>
  <si>
    <r>
      <t xml:space="preserve">  </t>
    </r>
    <r>
      <rPr>
        <sz val="10.5"/>
        <rFont val="ＭＳ 明朝"/>
        <family val="1"/>
      </rPr>
      <t>１９８９年</t>
    </r>
    <r>
      <rPr>
        <sz val="10.5"/>
        <rFont val="Times New Roman"/>
        <family val="1"/>
      </rPr>
      <t xml:space="preserve"> </t>
    </r>
    <r>
      <rPr>
        <sz val="10.5"/>
        <rFont val="ＭＳ 明朝"/>
        <family val="1"/>
      </rPr>
      <t>　</t>
    </r>
    <r>
      <rPr>
        <sz val="10.5"/>
        <rFont val="Times New Roman"/>
        <family val="1"/>
      </rPr>
      <t>(</t>
    </r>
    <r>
      <rPr>
        <sz val="10.5"/>
        <rFont val="ＭＳ 明朝"/>
        <family val="1"/>
      </rPr>
      <t>平成</t>
    </r>
    <r>
      <rPr>
        <sz val="10.5"/>
        <rFont val="Times New Roman"/>
        <family val="1"/>
      </rPr>
      <t xml:space="preserve"> </t>
    </r>
    <r>
      <rPr>
        <sz val="10.5"/>
        <rFont val="ＭＳ 明朝"/>
        <family val="1"/>
      </rPr>
      <t>元年</t>
    </r>
    <r>
      <rPr>
        <sz val="10.5"/>
        <rFont val="Times New Roman"/>
        <family val="1"/>
      </rPr>
      <t>)</t>
    </r>
  </si>
  <si>
    <r>
      <t xml:space="preserve">  </t>
    </r>
    <r>
      <rPr>
        <sz val="10.5"/>
        <rFont val="ＭＳ 明朝"/>
        <family val="1"/>
      </rPr>
      <t>１９９０年　</t>
    </r>
    <r>
      <rPr>
        <sz val="10.5"/>
        <rFont val="Times New Roman"/>
        <family val="1"/>
      </rPr>
      <t xml:space="preserve"> (</t>
    </r>
    <r>
      <rPr>
        <sz val="10.5"/>
        <rFont val="ＭＳ 明朝"/>
        <family val="1"/>
      </rPr>
      <t>平成</t>
    </r>
    <r>
      <rPr>
        <sz val="10.5"/>
        <rFont val="Times New Roman"/>
        <family val="1"/>
      </rPr>
      <t xml:space="preserve"> 2</t>
    </r>
    <r>
      <rPr>
        <sz val="10.5"/>
        <rFont val="ＭＳ 明朝"/>
        <family val="1"/>
      </rPr>
      <t>年</t>
    </r>
    <r>
      <rPr>
        <sz val="10.5"/>
        <rFont val="Times New Roman"/>
        <family val="1"/>
      </rPr>
      <t>)</t>
    </r>
  </si>
  <si>
    <r>
      <t xml:space="preserve">  </t>
    </r>
    <r>
      <rPr>
        <sz val="10.5"/>
        <rFont val="ＭＳ 明朝"/>
        <family val="1"/>
      </rPr>
      <t>１９９１年　</t>
    </r>
    <r>
      <rPr>
        <sz val="10.5"/>
        <rFont val="Times New Roman"/>
        <family val="1"/>
      </rPr>
      <t xml:space="preserve"> (</t>
    </r>
    <r>
      <rPr>
        <sz val="10.5"/>
        <rFont val="ＭＳ 明朝"/>
        <family val="1"/>
      </rPr>
      <t>平成</t>
    </r>
    <r>
      <rPr>
        <sz val="10.5"/>
        <rFont val="Times New Roman"/>
        <family val="1"/>
      </rPr>
      <t xml:space="preserve"> 3</t>
    </r>
    <r>
      <rPr>
        <sz val="10.5"/>
        <rFont val="ＭＳ 明朝"/>
        <family val="1"/>
      </rPr>
      <t>年</t>
    </r>
    <r>
      <rPr>
        <sz val="10.5"/>
        <rFont val="Times New Roman"/>
        <family val="1"/>
      </rPr>
      <t>)</t>
    </r>
  </si>
  <si>
    <r>
      <t xml:space="preserve">  </t>
    </r>
    <r>
      <rPr>
        <sz val="10.5"/>
        <rFont val="ＭＳ 明朝"/>
        <family val="1"/>
      </rPr>
      <t>１９９２年　</t>
    </r>
    <r>
      <rPr>
        <sz val="10.5"/>
        <rFont val="Times New Roman"/>
        <family val="1"/>
      </rPr>
      <t xml:space="preserve"> (</t>
    </r>
    <r>
      <rPr>
        <sz val="10.5"/>
        <rFont val="ＭＳ 明朝"/>
        <family val="1"/>
      </rPr>
      <t>平成</t>
    </r>
    <r>
      <rPr>
        <sz val="10.5"/>
        <rFont val="Times New Roman"/>
        <family val="1"/>
      </rPr>
      <t xml:space="preserve"> 4</t>
    </r>
    <r>
      <rPr>
        <sz val="10.5"/>
        <rFont val="ＭＳ 明朝"/>
        <family val="1"/>
      </rPr>
      <t>年</t>
    </r>
    <r>
      <rPr>
        <sz val="10.5"/>
        <rFont val="Times New Roman"/>
        <family val="1"/>
      </rPr>
      <t>)</t>
    </r>
  </si>
  <si>
    <r>
      <t xml:space="preserve">  </t>
    </r>
    <r>
      <rPr>
        <sz val="10.5"/>
        <rFont val="ＭＳ 明朝"/>
        <family val="1"/>
      </rPr>
      <t>１９９３年</t>
    </r>
    <r>
      <rPr>
        <sz val="10.5"/>
        <rFont val="Times New Roman"/>
        <family val="1"/>
      </rPr>
      <t xml:space="preserve"> </t>
    </r>
    <r>
      <rPr>
        <sz val="10.5"/>
        <rFont val="ＭＳ 明朝"/>
        <family val="1"/>
      </rPr>
      <t>　</t>
    </r>
    <r>
      <rPr>
        <sz val="10.5"/>
        <rFont val="Times New Roman"/>
        <family val="1"/>
      </rPr>
      <t>(</t>
    </r>
    <r>
      <rPr>
        <sz val="10.5"/>
        <rFont val="ＭＳ 明朝"/>
        <family val="1"/>
      </rPr>
      <t>平成</t>
    </r>
    <r>
      <rPr>
        <sz val="10.5"/>
        <rFont val="Times New Roman"/>
        <family val="1"/>
      </rPr>
      <t xml:space="preserve"> 5</t>
    </r>
    <r>
      <rPr>
        <sz val="10.5"/>
        <rFont val="ＭＳ 明朝"/>
        <family val="1"/>
      </rPr>
      <t>年</t>
    </r>
    <r>
      <rPr>
        <sz val="10.5"/>
        <rFont val="Times New Roman"/>
        <family val="1"/>
      </rPr>
      <t>)</t>
    </r>
  </si>
  <si>
    <r>
      <t xml:space="preserve">  </t>
    </r>
    <r>
      <rPr>
        <sz val="10.5"/>
        <rFont val="ＭＳ 明朝"/>
        <family val="1"/>
      </rPr>
      <t>１９９４年</t>
    </r>
    <r>
      <rPr>
        <sz val="10.5"/>
        <rFont val="Times New Roman"/>
        <family val="1"/>
      </rPr>
      <t xml:space="preserve"> </t>
    </r>
    <r>
      <rPr>
        <sz val="10.5"/>
        <rFont val="ＭＳ 明朝"/>
        <family val="1"/>
      </rPr>
      <t>　</t>
    </r>
    <r>
      <rPr>
        <sz val="10.5"/>
        <rFont val="Times New Roman"/>
        <family val="1"/>
      </rPr>
      <t>(</t>
    </r>
    <r>
      <rPr>
        <sz val="10.5"/>
        <rFont val="ＭＳ 明朝"/>
        <family val="1"/>
      </rPr>
      <t>平成</t>
    </r>
    <r>
      <rPr>
        <sz val="10.5"/>
        <rFont val="Times New Roman"/>
        <family val="1"/>
      </rPr>
      <t xml:space="preserve"> 6</t>
    </r>
    <r>
      <rPr>
        <sz val="10.5"/>
        <rFont val="ＭＳ 明朝"/>
        <family val="1"/>
      </rPr>
      <t>年</t>
    </r>
    <r>
      <rPr>
        <sz val="10.5"/>
        <rFont val="Times New Roman"/>
        <family val="1"/>
      </rPr>
      <t>)</t>
    </r>
  </si>
  <si>
    <r>
      <t xml:space="preserve">  </t>
    </r>
    <r>
      <rPr>
        <sz val="10.5"/>
        <rFont val="ＭＳ 明朝"/>
        <family val="1"/>
      </rPr>
      <t>１９９５年　</t>
    </r>
    <r>
      <rPr>
        <sz val="10.5"/>
        <rFont val="Times New Roman"/>
        <family val="1"/>
      </rPr>
      <t xml:space="preserve"> (</t>
    </r>
    <r>
      <rPr>
        <sz val="10.5"/>
        <rFont val="ＭＳ 明朝"/>
        <family val="1"/>
      </rPr>
      <t>平成</t>
    </r>
    <r>
      <rPr>
        <sz val="10.5"/>
        <rFont val="Times New Roman"/>
        <family val="1"/>
      </rPr>
      <t xml:space="preserve"> 7</t>
    </r>
    <r>
      <rPr>
        <sz val="10.5"/>
        <rFont val="ＭＳ 明朝"/>
        <family val="1"/>
      </rPr>
      <t>年</t>
    </r>
    <r>
      <rPr>
        <sz val="10.5"/>
        <rFont val="Times New Roman"/>
        <family val="1"/>
      </rPr>
      <t>)</t>
    </r>
  </si>
  <si>
    <r>
      <t xml:space="preserve">  </t>
    </r>
    <r>
      <rPr>
        <sz val="10.5"/>
        <rFont val="ＭＳ 明朝"/>
        <family val="1"/>
      </rPr>
      <t>１９９６年</t>
    </r>
    <r>
      <rPr>
        <sz val="10.5"/>
        <rFont val="Times New Roman"/>
        <family val="1"/>
      </rPr>
      <t xml:space="preserve"> </t>
    </r>
    <r>
      <rPr>
        <sz val="10.5"/>
        <rFont val="ＭＳ 明朝"/>
        <family val="1"/>
      </rPr>
      <t>　</t>
    </r>
    <r>
      <rPr>
        <sz val="10.5"/>
        <rFont val="Times New Roman"/>
        <family val="1"/>
      </rPr>
      <t>(</t>
    </r>
    <r>
      <rPr>
        <sz val="10.5"/>
        <rFont val="ＭＳ 明朝"/>
        <family val="1"/>
      </rPr>
      <t>平成</t>
    </r>
    <r>
      <rPr>
        <sz val="10.5"/>
        <rFont val="Times New Roman"/>
        <family val="1"/>
      </rPr>
      <t xml:space="preserve"> 8</t>
    </r>
    <r>
      <rPr>
        <sz val="10.5"/>
        <rFont val="ＭＳ 明朝"/>
        <family val="1"/>
      </rPr>
      <t>年</t>
    </r>
    <r>
      <rPr>
        <sz val="10.5"/>
        <rFont val="Times New Roman"/>
        <family val="1"/>
      </rPr>
      <t>)</t>
    </r>
  </si>
  <si>
    <r>
      <t xml:space="preserve">  </t>
    </r>
    <r>
      <rPr>
        <sz val="10.5"/>
        <rFont val="ＭＳ 明朝"/>
        <family val="1"/>
      </rPr>
      <t>１９９７年</t>
    </r>
    <r>
      <rPr>
        <sz val="10.5"/>
        <rFont val="Times New Roman"/>
        <family val="1"/>
      </rPr>
      <t xml:space="preserve"> </t>
    </r>
    <r>
      <rPr>
        <sz val="10.5"/>
        <rFont val="ＭＳ 明朝"/>
        <family val="1"/>
      </rPr>
      <t>　</t>
    </r>
    <r>
      <rPr>
        <sz val="10.5"/>
        <rFont val="Times New Roman"/>
        <family val="1"/>
      </rPr>
      <t>(</t>
    </r>
    <r>
      <rPr>
        <sz val="10.5"/>
        <rFont val="ＭＳ 明朝"/>
        <family val="1"/>
      </rPr>
      <t>平成</t>
    </r>
    <r>
      <rPr>
        <sz val="10.5"/>
        <rFont val="Times New Roman"/>
        <family val="1"/>
      </rPr>
      <t xml:space="preserve"> 9</t>
    </r>
    <r>
      <rPr>
        <sz val="10.5"/>
        <rFont val="ＭＳ 明朝"/>
        <family val="1"/>
      </rPr>
      <t>年</t>
    </r>
    <r>
      <rPr>
        <sz val="10.5"/>
        <rFont val="Times New Roman"/>
        <family val="1"/>
      </rPr>
      <t>)</t>
    </r>
  </si>
  <si>
    <r>
      <t xml:space="preserve">  </t>
    </r>
    <r>
      <rPr>
        <sz val="10.5"/>
        <rFont val="ＭＳ 明朝"/>
        <family val="1"/>
      </rPr>
      <t>１９９８年　</t>
    </r>
    <r>
      <rPr>
        <sz val="10.5"/>
        <rFont val="Times New Roman"/>
        <family val="1"/>
      </rPr>
      <t xml:space="preserve"> (</t>
    </r>
    <r>
      <rPr>
        <sz val="10.5"/>
        <rFont val="ＭＳ 明朝"/>
        <family val="1"/>
      </rPr>
      <t>平成</t>
    </r>
    <r>
      <rPr>
        <sz val="10.5"/>
        <rFont val="Times New Roman"/>
        <family val="1"/>
      </rPr>
      <t>10</t>
    </r>
    <r>
      <rPr>
        <sz val="10.5"/>
        <rFont val="ＭＳ 明朝"/>
        <family val="1"/>
      </rPr>
      <t>年</t>
    </r>
    <r>
      <rPr>
        <sz val="10.5"/>
        <rFont val="Times New Roman"/>
        <family val="1"/>
      </rPr>
      <t>)</t>
    </r>
  </si>
  <si>
    <r>
      <t xml:space="preserve">  </t>
    </r>
    <r>
      <rPr>
        <sz val="10.5"/>
        <rFont val="ＭＳ 明朝"/>
        <family val="1"/>
      </rPr>
      <t>１９９９年</t>
    </r>
    <r>
      <rPr>
        <sz val="10.5"/>
        <rFont val="Times New Roman"/>
        <family val="1"/>
      </rPr>
      <t xml:space="preserve"> </t>
    </r>
    <r>
      <rPr>
        <sz val="10.5"/>
        <rFont val="ＭＳ 明朝"/>
        <family val="1"/>
      </rPr>
      <t>　</t>
    </r>
    <r>
      <rPr>
        <sz val="10.5"/>
        <rFont val="Times New Roman"/>
        <family val="1"/>
      </rPr>
      <t>(</t>
    </r>
    <r>
      <rPr>
        <sz val="10.5"/>
        <rFont val="ＭＳ 明朝"/>
        <family val="1"/>
      </rPr>
      <t>平成</t>
    </r>
    <r>
      <rPr>
        <sz val="10.5"/>
        <rFont val="Times New Roman"/>
        <family val="1"/>
      </rPr>
      <t>11</t>
    </r>
    <r>
      <rPr>
        <sz val="10.5"/>
        <rFont val="ＭＳ 明朝"/>
        <family val="1"/>
      </rPr>
      <t>年</t>
    </r>
    <r>
      <rPr>
        <sz val="10.5"/>
        <rFont val="Times New Roman"/>
        <family val="1"/>
      </rPr>
      <t>)</t>
    </r>
  </si>
  <si>
    <r>
      <t xml:space="preserve"> </t>
    </r>
    <r>
      <rPr>
        <sz val="10.5"/>
        <rFont val="ＭＳ 明朝"/>
        <family val="1"/>
      </rPr>
      <t>件</t>
    </r>
  </si>
  <si>
    <r>
      <t xml:space="preserve">     </t>
    </r>
    <r>
      <rPr>
        <sz val="10.5"/>
        <rFont val="ＭＳ 明朝"/>
        <family val="1"/>
      </rPr>
      <t>　</t>
    </r>
    <r>
      <rPr>
        <sz val="10.5"/>
        <rFont val="Times New Roman"/>
        <family val="1"/>
      </rPr>
      <t xml:space="preserve">  </t>
    </r>
    <r>
      <rPr>
        <sz val="10.5"/>
        <rFont val="ＭＳ 明朝"/>
        <family val="1"/>
      </rPr>
      <t>件</t>
    </r>
  </si>
  <si>
    <r>
      <t xml:space="preserve"> </t>
    </r>
    <r>
      <rPr>
        <sz val="10.5"/>
        <rFont val="ＭＳ 明朝"/>
        <family val="1"/>
      </rPr>
      <t>　　１１</t>
    </r>
    <r>
      <rPr>
        <sz val="10.5"/>
        <rFont val="Times New Roman"/>
        <family val="1"/>
      </rPr>
      <t>( 1)</t>
    </r>
  </si>
  <si>
    <r>
      <t xml:space="preserve">  </t>
    </r>
    <r>
      <rPr>
        <sz val="10.5"/>
        <rFont val="ＭＳ 明朝"/>
        <family val="1"/>
      </rPr>
      <t>　　９</t>
    </r>
    <r>
      <rPr>
        <sz val="10.5"/>
        <rFont val="Times New Roman"/>
        <family val="1"/>
      </rPr>
      <t>( 1)</t>
    </r>
  </si>
  <si>
    <r>
      <t xml:space="preserve"> </t>
    </r>
    <r>
      <rPr>
        <sz val="10.5"/>
        <rFont val="ＭＳ 明朝"/>
        <family val="1"/>
      </rPr>
      <t>　　１３</t>
    </r>
    <r>
      <rPr>
        <sz val="10.5"/>
        <rFont val="Times New Roman"/>
        <family val="1"/>
      </rPr>
      <t>( 1)</t>
    </r>
  </si>
  <si>
    <r>
      <t xml:space="preserve"> </t>
    </r>
    <r>
      <rPr>
        <sz val="10.5"/>
        <rFont val="ＭＳ 明朝"/>
        <family val="1"/>
      </rPr>
      <t>　　２６</t>
    </r>
    <r>
      <rPr>
        <sz val="10.5"/>
        <rFont val="Times New Roman"/>
        <family val="1"/>
      </rPr>
      <t>( 6)</t>
    </r>
  </si>
  <si>
    <r>
      <t xml:space="preserve"> </t>
    </r>
    <r>
      <rPr>
        <sz val="10.5"/>
        <rFont val="ＭＳ 明朝"/>
        <family val="1"/>
      </rPr>
      <t>　　２９</t>
    </r>
    <r>
      <rPr>
        <sz val="10.5"/>
        <rFont val="Times New Roman"/>
        <family val="1"/>
      </rPr>
      <t>( 4)</t>
    </r>
  </si>
  <si>
    <r>
      <t xml:space="preserve"> </t>
    </r>
    <r>
      <rPr>
        <sz val="10.5"/>
        <rFont val="ＭＳ 明朝"/>
        <family val="1"/>
      </rPr>
      <t>　　３４</t>
    </r>
    <r>
      <rPr>
        <sz val="10.5"/>
        <rFont val="Times New Roman"/>
        <family val="1"/>
      </rPr>
      <t>( 7)</t>
    </r>
  </si>
  <si>
    <r>
      <t xml:space="preserve"> </t>
    </r>
    <r>
      <rPr>
        <sz val="10.5"/>
        <rFont val="ＭＳ 明朝"/>
        <family val="1"/>
      </rPr>
      <t>　　３５</t>
    </r>
    <r>
      <rPr>
        <sz val="10.5"/>
        <rFont val="Times New Roman"/>
        <family val="1"/>
      </rPr>
      <t>( 5)</t>
    </r>
  </si>
  <si>
    <r>
      <t xml:space="preserve"> </t>
    </r>
    <r>
      <rPr>
        <sz val="10.5"/>
        <rFont val="ＭＳ 明朝"/>
        <family val="1"/>
      </rPr>
      <t>　　３６</t>
    </r>
    <r>
      <rPr>
        <sz val="10.5"/>
        <rFont val="Times New Roman"/>
        <family val="1"/>
      </rPr>
      <t>( 5)</t>
    </r>
  </si>
  <si>
    <r>
      <t xml:space="preserve"> </t>
    </r>
    <r>
      <rPr>
        <sz val="10.5"/>
        <rFont val="ＭＳ 明朝"/>
        <family val="1"/>
      </rPr>
      <t>　　４６</t>
    </r>
    <r>
      <rPr>
        <sz val="10.5"/>
        <rFont val="Times New Roman"/>
        <family val="1"/>
      </rPr>
      <t>( 9)</t>
    </r>
  </si>
  <si>
    <r>
      <t xml:space="preserve"> </t>
    </r>
    <r>
      <rPr>
        <sz val="10.5"/>
        <rFont val="ＭＳ 明朝"/>
        <family val="1"/>
      </rPr>
      <t>　　４６</t>
    </r>
    <r>
      <rPr>
        <sz val="10.5"/>
        <rFont val="Times New Roman"/>
        <family val="1"/>
      </rPr>
      <t>( 5)</t>
    </r>
  </si>
  <si>
    <r>
      <t xml:space="preserve">     </t>
    </r>
    <r>
      <rPr>
        <sz val="10.5"/>
        <rFont val="ＭＳ 明朝"/>
        <family val="1"/>
      </rPr>
      <t>５４</t>
    </r>
    <r>
      <rPr>
        <sz val="10.5"/>
        <rFont val="Times New Roman"/>
        <family val="1"/>
      </rPr>
      <t>( 5)</t>
    </r>
  </si>
  <si>
    <r>
      <t xml:space="preserve">     </t>
    </r>
    <r>
      <rPr>
        <sz val="10.5"/>
        <rFont val="ＭＳ 明朝"/>
        <family val="1"/>
      </rPr>
      <t>５６</t>
    </r>
    <r>
      <rPr>
        <sz val="10.5"/>
        <rFont val="Times New Roman"/>
        <family val="1"/>
      </rPr>
      <t>( 4)</t>
    </r>
  </si>
  <si>
    <r>
      <t xml:space="preserve">   </t>
    </r>
    <r>
      <rPr>
        <sz val="10.5"/>
        <rFont val="ＭＳ 明朝"/>
        <family val="1"/>
      </rPr>
      <t>　６４</t>
    </r>
    <r>
      <rPr>
        <sz val="10.5"/>
        <rFont val="Times New Roman"/>
        <family val="1"/>
      </rPr>
      <t>( 6)</t>
    </r>
  </si>
  <si>
    <r>
      <t xml:space="preserve">       </t>
    </r>
    <r>
      <rPr>
        <sz val="10.5"/>
        <rFont val="ＭＳ 明朝"/>
        <family val="1"/>
      </rPr>
      <t>件</t>
    </r>
  </si>
  <si>
    <r>
      <t xml:space="preserve">  </t>
    </r>
    <r>
      <rPr>
        <sz val="10.5"/>
        <rFont val="ＭＳ 明朝"/>
        <family val="1"/>
      </rPr>
      <t>２０００年　（平成</t>
    </r>
    <r>
      <rPr>
        <sz val="10.5"/>
        <rFont val="Times New Roman"/>
        <family val="1"/>
      </rPr>
      <t>12</t>
    </r>
    <r>
      <rPr>
        <sz val="10.5"/>
        <rFont val="ＭＳ 明朝"/>
        <family val="1"/>
      </rPr>
      <t>年）</t>
    </r>
  </si>
  <si>
    <r>
      <t xml:space="preserve">  </t>
    </r>
    <r>
      <rPr>
        <sz val="10.5"/>
        <rFont val="ＭＳ 明朝"/>
        <family val="1"/>
      </rPr>
      <t>２００１年　（平成</t>
    </r>
    <r>
      <rPr>
        <sz val="10.5"/>
        <rFont val="Times New Roman"/>
        <family val="1"/>
      </rPr>
      <t>13</t>
    </r>
    <r>
      <rPr>
        <sz val="10.5"/>
        <rFont val="ＭＳ 明朝"/>
        <family val="1"/>
      </rPr>
      <t>年）</t>
    </r>
  </si>
  <si>
    <r>
      <t xml:space="preserve">  </t>
    </r>
    <r>
      <rPr>
        <sz val="10.5"/>
        <rFont val="ＭＳ 明朝"/>
        <family val="1"/>
      </rPr>
      <t>２００２年　（平成</t>
    </r>
    <r>
      <rPr>
        <sz val="10.5"/>
        <rFont val="Times New Roman"/>
        <family val="1"/>
      </rPr>
      <t>14</t>
    </r>
    <r>
      <rPr>
        <sz val="10.5"/>
        <rFont val="ＭＳ 明朝"/>
        <family val="1"/>
      </rPr>
      <t>年）</t>
    </r>
  </si>
  <si>
    <r>
      <t xml:space="preserve">  </t>
    </r>
    <r>
      <rPr>
        <sz val="10.5"/>
        <rFont val="ＭＳ 明朝"/>
        <family val="1"/>
      </rPr>
      <t>２００３年　（平成</t>
    </r>
    <r>
      <rPr>
        <sz val="10.5"/>
        <rFont val="Times New Roman"/>
        <family val="1"/>
      </rPr>
      <t>15</t>
    </r>
    <r>
      <rPr>
        <sz val="10.5"/>
        <rFont val="ＭＳ 明朝"/>
        <family val="1"/>
      </rPr>
      <t>年）</t>
    </r>
  </si>
  <si>
    <r>
      <t xml:space="preserve">  </t>
    </r>
    <r>
      <rPr>
        <sz val="10.5"/>
        <rFont val="ＭＳ 明朝"/>
        <family val="1"/>
      </rPr>
      <t>２００４年　（平成</t>
    </r>
    <r>
      <rPr>
        <sz val="10.5"/>
        <rFont val="Times New Roman"/>
        <family val="1"/>
      </rPr>
      <t>16</t>
    </r>
    <r>
      <rPr>
        <sz val="10.5"/>
        <rFont val="ＭＳ 明朝"/>
        <family val="1"/>
      </rPr>
      <t>年）</t>
    </r>
  </si>
  <si>
    <r>
      <t xml:space="preserve">  </t>
    </r>
    <r>
      <rPr>
        <sz val="10.5"/>
        <rFont val="ＭＳ 明朝"/>
        <family val="1"/>
      </rPr>
      <t>２００５年　（平成</t>
    </r>
    <r>
      <rPr>
        <sz val="10.5"/>
        <rFont val="Times New Roman"/>
        <family val="1"/>
      </rPr>
      <t>17</t>
    </r>
    <r>
      <rPr>
        <sz val="10.5"/>
        <rFont val="ＭＳ 明朝"/>
        <family val="1"/>
      </rPr>
      <t>年）</t>
    </r>
  </si>
  <si>
    <r>
      <t xml:space="preserve">  </t>
    </r>
    <r>
      <rPr>
        <sz val="10.5"/>
        <rFont val="ＭＳ 明朝"/>
        <family val="1"/>
      </rPr>
      <t>２００６年　（平成</t>
    </r>
    <r>
      <rPr>
        <sz val="10.5"/>
        <rFont val="Times New Roman"/>
        <family val="1"/>
      </rPr>
      <t>18</t>
    </r>
    <r>
      <rPr>
        <sz val="10.5"/>
        <rFont val="ＭＳ 明朝"/>
        <family val="1"/>
      </rPr>
      <t>年）</t>
    </r>
  </si>
  <si>
    <r>
      <t xml:space="preserve">   </t>
    </r>
    <r>
      <rPr>
        <sz val="10.5"/>
        <rFont val="ＭＳ 明朝"/>
        <family val="1"/>
      </rPr>
      <t>（１月～９月まで集計）</t>
    </r>
  </si>
  <si>
    <r>
      <t xml:space="preserve">     </t>
    </r>
    <r>
      <rPr>
        <sz val="10.5"/>
        <rFont val="ＭＳ 明朝"/>
        <family val="1"/>
      </rPr>
      <t>　（速報値）</t>
    </r>
  </si>
  <si>
    <r>
      <t xml:space="preserve">     </t>
    </r>
    <r>
      <rPr>
        <sz val="10.5"/>
        <rFont val="ＭＳ 明朝"/>
        <family val="1"/>
      </rPr>
      <t>６７</t>
    </r>
    <r>
      <rPr>
        <sz val="10.5"/>
        <rFont val="Times New Roman"/>
        <family val="1"/>
      </rPr>
      <t>( 1)</t>
    </r>
  </si>
  <si>
    <t xml:space="preserve"> [3]</t>
  </si>
  <si>
    <r>
      <t xml:space="preserve">     </t>
    </r>
    <r>
      <rPr>
        <sz val="10.5"/>
        <rFont val="ＭＳ 明朝"/>
        <family val="1"/>
      </rPr>
      <t>７９</t>
    </r>
    <r>
      <rPr>
        <sz val="10.5"/>
        <rFont val="Times New Roman"/>
        <family val="1"/>
      </rPr>
      <t>( 1)</t>
    </r>
  </si>
  <si>
    <t xml:space="preserve"> [1]</t>
  </si>
  <si>
    <r>
      <t xml:space="preserve">     </t>
    </r>
    <r>
      <rPr>
        <sz val="10.5"/>
        <rFont val="ＭＳ 明朝"/>
        <family val="1"/>
      </rPr>
      <t>８２</t>
    </r>
    <r>
      <rPr>
        <sz val="10.5"/>
        <rFont val="Times New Roman"/>
        <family val="1"/>
      </rPr>
      <t>( 5)</t>
    </r>
  </si>
  <si>
    <t xml:space="preserve"> [2]</t>
  </si>
  <si>
    <r>
      <t xml:space="preserve">     </t>
    </r>
    <r>
      <rPr>
        <sz val="10.5"/>
        <rFont val="ＭＳ 明朝"/>
        <family val="1"/>
      </rPr>
      <t>８７</t>
    </r>
    <r>
      <rPr>
        <sz val="10.5"/>
        <rFont val="Times New Roman"/>
        <family val="1"/>
      </rPr>
      <t>( 8)</t>
    </r>
  </si>
  <si>
    <r>
      <t xml:space="preserve">     </t>
    </r>
    <r>
      <rPr>
        <sz val="10.5"/>
        <rFont val="ＭＳ 明朝"/>
        <family val="1"/>
      </rPr>
      <t>９２</t>
    </r>
    <r>
      <rPr>
        <sz val="10.5"/>
        <rFont val="Times New Roman"/>
        <family val="1"/>
      </rPr>
      <t>( 4)</t>
    </r>
  </si>
  <si>
    <r>
      <t xml:space="preserve">     </t>
    </r>
    <r>
      <rPr>
        <sz val="10.5"/>
        <rFont val="ＭＳ 明朝"/>
        <family val="1"/>
      </rPr>
      <t>７８</t>
    </r>
    <r>
      <rPr>
        <sz val="10.5"/>
        <rFont val="Times New Roman"/>
        <family val="1"/>
      </rPr>
      <t>( 3)</t>
    </r>
  </si>
  <si>
    <r>
      <t xml:space="preserve">     </t>
    </r>
    <r>
      <rPr>
        <sz val="10.5"/>
        <rFont val="ＭＳ 明朝"/>
        <family val="1"/>
      </rPr>
      <t>７４</t>
    </r>
    <r>
      <rPr>
        <sz val="10.5"/>
        <rFont val="Times New Roman"/>
        <family val="1"/>
      </rPr>
      <t>( 3)</t>
    </r>
  </si>
  <si>
    <r>
      <t xml:space="preserve"> </t>
    </r>
    <r>
      <rPr>
        <sz val="10.5"/>
        <rFont val="ＭＳ 明朝"/>
        <family val="1"/>
      </rPr>
      <t>　　　</t>
    </r>
    <r>
      <rPr>
        <sz val="10.5"/>
        <rFont val="Times New Roman"/>
        <family val="1"/>
      </rPr>
      <t xml:space="preserve"> [1]</t>
    </r>
  </si>
  <si>
    <t>平成１８年１１月１日（水）</t>
  </si>
  <si>
    <t>照会先：医薬食品局血液対策課</t>
  </si>
  <si>
    <t>担当者：武末，秋楽</t>
  </si>
  <si>
    <r>
      <t>TEL:03-5253-1111(</t>
    </r>
    <r>
      <rPr>
        <sz val="10.5"/>
        <rFont val="ＭＳ 明朝"/>
        <family val="1"/>
      </rPr>
      <t>内線</t>
    </r>
    <r>
      <rPr>
        <sz val="10.5"/>
        <rFont val="Times New Roman"/>
        <family val="1"/>
      </rPr>
      <t>)2905,2904</t>
    </r>
  </si>
  <si>
    <r>
      <t>03-3595-2395(</t>
    </r>
    <r>
      <rPr>
        <sz val="10.5"/>
        <rFont val="ＭＳ 明朝"/>
        <family val="1"/>
      </rPr>
      <t>直通</t>
    </r>
    <r>
      <rPr>
        <sz val="10.5"/>
        <rFont val="Times New Roman"/>
        <family val="1"/>
      </rPr>
      <t>)</t>
    </r>
  </si>
  <si>
    <r>
      <t>（注１）・</t>
    </r>
    <r>
      <rPr>
        <sz val="10.5"/>
        <rFont val="Times New Roman"/>
        <family val="1"/>
      </rPr>
      <t xml:space="preserve"> </t>
    </r>
    <r>
      <rPr>
        <sz val="10.5"/>
        <rFont val="ＭＳ 明朝"/>
        <family val="1"/>
      </rPr>
      <t>昭和６１年は、年中途から実施したことなどから、</t>
    </r>
    <r>
      <rPr>
        <sz val="10.5"/>
        <rFont val="Times New Roman"/>
        <family val="1"/>
      </rPr>
      <t>3,146,940</t>
    </r>
    <r>
      <rPr>
        <sz val="10.5"/>
        <rFont val="ＭＳ 明朝"/>
        <family val="1"/>
      </rPr>
      <t>件、</t>
    </r>
  </si>
  <si>
    <r>
      <t>（注２）・</t>
    </r>
    <r>
      <rPr>
        <sz val="10.5"/>
        <rFont val="Times New Roman"/>
        <family val="1"/>
      </rPr>
      <t xml:space="preserve"> </t>
    </r>
    <r>
      <rPr>
        <sz val="10.5"/>
        <rFont val="ＭＳ 明朝"/>
        <family val="1"/>
      </rPr>
      <t>抗体検査陽性の血液は廃棄され、製剤には使用されない。</t>
    </r>
    <r>
      <rPr>
        <sz val="10.5"/>
        <rFont val="Times New Roman"/>
        <family val="1"/>
      </rPr>
      <t xml:space="preserve"> </t>
    </r>
  </si>
  <si>
    <r>
      <t>　　　　　うち、陽性件数１１件（女性０）となっている。</t>
    </r>
    <r>
      <rPr>
        <sz val="10.5"/>
        <rFont val="Times New Roman"/>
        <family val="1"/>
      </rPr>
      <t xml:space="preserve">        </t>
    </r>
  </si>
  <si>
    <r>
      <t>　　　　</t>
    </r>
    <r>
      <rPr>
        <sz val="10.5"/>
        <rFont val="ＭＳ 明朝"/>
        <family val="1"/>
      </rPr>
      <t>・</t>
    </r>
    <r>
      <rPr>
        <sz val="10.5"/>
        <rFont val="Times New Roman"/>
        <family val="1"/>
      </rPr>
      <t xml:space="preserve"> </t>
    </r>
    <r>
      <rPr>
        <sz val="10.5"/>
        <rFont val="ＭＳ 明朝"/>
        <family val="1"/>
      </rPr>
      <t>核酸増幅検査については、平成１１年１０月より全国的に実施している。</t>
    </r>
  </si>
  <si>
    <r>
      <t xml:space="preserve">  (</t>
    </r>
    <r>
      <rPr>
        <sz val="10.5"/>
        <rFont val="ＭＳ 明朝"/>
        <family val="1"/>
      </rPr>
      <t>注３</t>
    </r>
    <r>
      <rPr>
        <sz val="10.5"/>
        <rFont val="Times New Roman"/>
        <family val="1"/>
      </rPr>
      <t xml:space="preserve">)   </t>
    </r>
    <r>
      <rPr>
        <sz val="10.5"/>
        <rFont val="ＭＳ 明朝"/>
        <family val="1"/>
      </rPr>
      <t>・</t>
    </r>
    <r>
      <rPr>
        <sz val="10.5"/>
        <rFont val="Times New Roman"/>
        <family val="1"/>
      </rPr>
      <t xml:space="preserve"> </t>
    </r>
    <r>
      <rPr>
        <sz val="10.5"/>
        <rFont val="ＭＳ 明朝"/>
        <family val="1"/>
      </rPr>
      <t>平成１８年は、１月～９月までを集計した速報値。</t>
    </r>
  </si>
  <si>
    <t>委員長コメント</t>
  </si>
  <si>
    <t>【平成18年第3四半期】</t>
  </si>
  <si>
    <t>１　今回の報告期間は平成18年7月3日から平成18年10月1日までの約3か月である。法定報告に基づく新規ＨＩＶ感染者報告数は233件（うち男性214件、女性19件。前</t>
  </si>
  <si>
    <r>
      <t>回報告248件）で過去最高となった前回よりも減少したが、過去2位となった。前年同時期の新規ＨＩＶ感染者報告数は</t>
    </r>
    <r>
      <rPr>
        <sz val="12"/>
        <rFont val="ＭＳ 明朝"/>
        <family val="1"/>
      </rPr>
      <t>205件</t>
    </r>
    <r>
      <rPr>
        <sz val="12"/>
        <color indexed="8"/>
        <rFont val="ＭＳ 明朝"/>
        <family val="1"/>
      </rPr>
      <t>である。</t>
    </r>
  </si>
  <si>
    <r>
      <t>一方、新規ＡＩＤＳ患者報告数は107件（うち男性93件、女性14件。前回報告106件）で前回を上回り、過去2位となった。前年同時期の新規ＡＩＤＳ患者報告数</t>
    </r>
    <r>
      <rPr>
        <sz val="12"/>
        <rFont val="ＭＳ 明朝"/>
        <family val="1"/>
      </rPr>
      <t>は89件</t>
    </r>
    <r>
      <rPr>
        <sz val="12"/>
        <color indexed="8"/>
        <rFont val="ＭＳ 明朝"/>
        <family val="1"/>
      </rPr>
      <t>である。</t>
    </r>
  </si>
  <si>
    <t>２　感染経路別に見ると、新規ＨＩＶ感染者では同性間性的接触によるものが136件（全ＨＩＶ感染者報告数の約58％）と最も多く（前回約65％）、そのうち128件（約94％）が日本国籍男性であった。</t>
  </si>
  <si>
    <t>　　また、異性間性的接触による新規感染者報告数は64件（全ＨＩＶ感染者報告数の約27％（前回約21％）、うち男性49件、女性15件）である。</t>
  </si>
  <si>
    <t>　　一方、新規ＡＩＤＳ患者では同性間性的接触によるものが39件（全ＡＩＤＳ患者報告数の約36％（前回約38％））、異性間性的接触によるものが39件（全ＡＩＤＳ患者報告数の約36％（前回約38％）、うち男性30件、女性9件）となっている。</t>
  </si>
  <si>
    <r>
      <t>　　年齢別では、新規ＨＩＶ感染者は20～30代が多数</t>
    </r>
    <r>
      <rPr>
        <sz val="12"/>
        <rFont val="ＭＳ 明朝"/>
        <family val="1"/>
      </rPr>
      <t>（約69％）を占めるが（前回約66％）、40代以上の増加が指摘された前回の傾向が続いている（約30％（前回約31％））。新規ＡＩＤＳ</t>
    </r>
    <r>
      <rPr>
        <sz val="12"/>
        <color indexed="8"/>
        <rFont val="ＭＳ 明朝"/>
        <family val="1"/>
      </rPr>
      <t>患者は30～50代以上に広く分布している。</t>
    </r>
  </si>
  <si>
    <r>
      <t xml:space="preserve">    要約すると、感染者・患者とも87％以上を男性が占め、その中でも同性間性的接触による感染が約57％を占めているが、今回は日本国籍女性がＨＩＶ感染者13件、ＡＩＤＳ患者10件、合計23件（前回14件）と増加が認められた。また、前回の特徴である40代</t>
    </r>
    <r>
      <rPr>
        <sz val="12"/>
        <rFont val="ＭＳ 明朝"/>
        <family val="1"/>
      </rPr>
      <t>以上</t>
    </r>
    <r>
      <rPr>
        <sz val="12"/>
        <color indexed="8"/>
        <rFont val="ＭＳ 明朝"/>
        <family val="1"/>
      </rPr>
      <t>の増加傾向が続いている。</t>
    </r>
  </si>
  <si>
    <t>３　平成18年7月～9月末までの保健所におけるＨＩＶ抗体検査件数は23,502件(前年同時期19,976件)、自治体が実施する保健所以外の検査件数は5,804 件（前年同時期4,724件）、保健所等における相談件数は43,337件（前年同時期40,182件）となっており、保健所及び保健所以外における検査件数、保健所等の相談件数はいずれも前年同時期より増加した。</t>
  </si>
  <si>
    <t>４．平成18年1月から9月末までの献血件数（速報値）は3,738,551件（前年同時期4,048,589件）で、そのうちＨＩＶ抗体・核酸増幅検査陽性件数は74件、10万人当たりの陽性人数は1.979件（前年同時期1.309件）であった。</t>
  </si>
  <si>
    <t>　　前年同時期と比較し、陽性率が高かった。</t>
  </si>
  <si>
    <t>５．この四半期における新規ＨＩＶ感染者報告数及びＡＩＤＳ患者報告数は、いずれも過去2位と高い傾向にあり、その合計数も過去2位となった。また、保健所及び保健所以外における検査件数、保健所等の相談件数においては、6月のＨＩＶ検査普及週間で大幅に増加した第2四半期よりもさらに増加しており、前年同時期と比較しても増加した。</t>
  </si>
  <si>
    <r>
      <t>６．新規ＨＩＶ感染者報告数を感染経路別に見ると、男性同性間性的接触は依然半数を超えているが、異性間性的接触による感染が日本国籍の男女とも増加している。また年齢別では、若年層</t>
    </r>
    <r>
      <rPr>
        <sz val="12"/>
        <rFont val="ＭＳ 明朝"/>
        <family val="1"/>
      </rPr>
      <t>にＨＩ</t>
    </r>
    <r>
      <rPr>
        <sz val="12"/>
        <color indexed="8"/>
        <rFont val="ＭＳ 明朝"/>
        <family val="1"/>
      </rPr>
      <t>Ｖ感染が広がっているものの、前回に引き続いて40代以上の増加を認めた。このような傾向と、検査・相談件数が6月に実施したＨＩＶ検査普及週間以降も増加していることを合わせて考えると、利用者の利便性に配慮した検査・相談事業による検査体制の整備について一定の成果が認められる。今後もこの傾向が持続するのか注視していく必要がある。</t>
    </r>
  </si>
  <si>
    <t>７．各自治体においては保健所等を中心に、さらに利用者の利便性（夜間・休日等）に配慮した検査・相談事業を推進することが重要であり、ＨＩＶ感染の早期発見による適切な治療の促進と感染拡大の抑制に努める必要がある。</t>
  </si>
  <si>
    <t>各自治体（特に重点都道府県等）においては、今回の発生動向を考慮しつつ、エイズ対策推進協議会を開催し、予防も含めたエイズ対策計画を早急に策定の上、より一層のエイズ対策を推進されたい。</t>
  </si>
  <si>
    <t>８．また国民はＨＩＶ・ＡＩＤＳについての理解を深め、積極的な予防と、ＨＩＶ抗体検査の早期受診に努めるべきである。12月の世界エイズデーが、国民一人一人にとってそのテーマである「Ｌｉｖｉｎｇ　Ｔｏｇｅｔｈｅｒ～私に今できること～」を胸に、さらにエイズのまん延防止や差別・偏見の解消のために、ひとりひとりに何ができるかを国民全体で考えていく機会となることを期待している。</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</si>
</sst>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quot;#,##0;&quot;$&quot;\-#,##0"/>
    <numFmt numFmtId="180" formatCode="&quot;$&quot;#,##0;[Red]&quot;$&quot;\-#,##0"/>
    <numFmt numFmtId="181" formatCode="&quot;$&quot;#,##0.00;&quot;$&quot;\-#,##0.00"/>
    <numFmt numFmtId="182" formatCode="&quot;$&quot;#,##0.00;[Red]&quot;$&quot;\-#,##0.00"/>
    <numFmt numFmtId="183" formatCode="_ &quot;$&quot;* #,##0_ ;_ &quot;$&quot;* \-#,##0_ ;_ &quot;$&quot;* &quot;-&quot;_ ;_ @_ "/>
    <numFmt numFmtId="184" formatCode="_ &quot;$&quot;* #,##0.00_ ;_ &quot;$&quot;* \-#,##0.00_ ;_ &quot;$&quot;* &quot;-&quot;??_ ;_ @_ "/>
    <numFmt numFmtId="185" formatCode="#,##0.0"/>
    <numFmt numFmtId="186" formatCode="0.0"/>
    <numFmt numFmtId="187" formatCode="\(0\)"/>
    <numFmt numFmtId="188" formatCode="_(0\)"/>
    <numFmt numFmtId="189" formatCode="\ \(0\)"/>
    <numFmt numFmtId="190" formatCode="#,##0.0;[Red]\-#,##0.0"/>
    <numFmt numFmtId="191" formatCode="#,##0_);\(#,##0\)"/>
    <numFmt numFmtId="192" formatCode="\ 0"/>
    <numFmt numFmtId="193" formatCode="#,##0_ ;[Red]\-#,##0\ "/>
    <numFmt numFmtId="194" formatCode="#,##0_);[Red]\(#,##0\)"/>
    <numFmt numFmtId="195" formatCode="#\ ?/4"/>
    <numFmt numFmtId="196" formatCode="\(General\)"/>
    <numFmt numFmtId="197" formatCode="\(General"/>
    <numFmt numFmtId="198" formatCode="&quot;〔&quot;General&quot;〕&quot;"/>
    <numFmt numFmtId="199" formatCode=";;;"/>
    <numFmt numFmtId="200" formatCode="#,##0.000"/>
    <numFmt numFmtId="201" formatCode="#,##0.0000"/>
    <numFmt numFmtId="202" formatCode="#,##0.00000"/>
    <numFmt numFmtId="203" formatCode="\(#,##0\)"/>
    <numFmt numFmtId="204" formatCode="0_);[Red]\(0\)"/>
    <numFmt numFmtId="205" formatCode="0%;&quot;△&quot;0%"/>
    <numFmt numFmtId="206" formatCode="0_ "/>
    <numFmt numFmtId="207" formatCode="&quot;△&quot;\ #,##0;&quot;▲&quot;\ #,##0"/>
    <numFmt numFmtId="208" formatCode="0.0_ "/>
    <numFmt numFmtId="209" formatCode="#,##0_ "/>
    <numFmt numFmtId="210" formatCode="#,##0.0_);[Red]\(#,##0.0\)"/>
    <numFmt numFmtId="211" formatCode="0.0000"/>
    <numFmt numFmtId="212" formatCode="0.000"/>
    <numFmt numFmtId="213" formatCode="0.00000"/>
    <numFmt numFmtId="214" formatCode="0.0000000"/>
    <numFmt numFmtId="215" formatCode="#,##0.000;[Red]\-#,##0.000"/>
    <numFmt numFmtId="216" formatCode="#,##0.0_ ;[Red]\-#,##0.0\ "/>
    <numFmt numFmtId="217" formatCode="0.0_);[Red]\(0.0\)"/>
    <numFmt numFmtId="218" formatCode="&quot;$&quot;#,##0_);\(&quot;$&quot;#,##0\)"/>
    <numFmt numFmtId="219" formatCode="&quot;$&quot;#,##0_);[Red]\(&quot;$&quot;#,##0\)"/>
    <numFmt numFmtId="220" formatCode="&quot;$&quot;#,##0.00_);\(&quot;$&quot;#,##0.00\)"/>
    <numFmt numFmtId="221" formatCode="&quot;$&quot;#,##0.00_);[Red]\(&quot;$&quot;#,##0.00\)"/>
    <numFmt numFmtId="222" formatCode="_(&quot;$&quot;* #,##0_);_(&quot;$&quot;* \(#,##0\);_(&quot;$&quot;* &quot;-&quot;_);_(@_)"/>
    <numFmt numFmtId="223" formatCode="_(* #,##0_);_(* \(#,##0\);_(* &quot;-&quot;_);_(@_)"/>
    <numFmt numFmtId="224" formatCode="_(&quot;$&quot;* #,##0.00_);_(&quot;$&quot;* \(#,##0.00\);_(&quot;$&quot;* &quot;-&quot;??_);_(@_)"/>
    <numFmt numFmtId="225" formatCode="_(* #,##0.00_);_(* \(#,##0.00\);_(* &quot;-&quot;??_);_(@_)"/>
  </numFmts>
  <fonts count="73">
    <font>
      <sz val="11"/>
      <name val="ＭＳ Ｐゴシック"/>
      <family val="3"/>
    </font>
    <font>
      <sz val="12"/>
      <name val="Times New Roman"/>
      <family val="1"/>
    </font>
    <font>
      <sz val="12"/>
      <name val="ＭＳ ゴシック"/>
      <family val="3"/>
    </font>
    <font>
      <b/>
      <sz val="14"/>
      <name val="ＭＳ ゴシック"/>
      <family val="3"/>
    </font>
    <font>
      <sz val="14"/>
      <name val="ＭＳ ゴシック"/>
      <family val="3"/>
    </font>
    <font>
      <u val="single"/>
      <sz val="14"/>
      <name val="ＭＳ ゴシック"/>
      <family val="3"/>
    </font>
    <font>
      <sz val="14"/>
      <name val="ＭＳ 明朝"/>
      <family val="1"/>
    </font>
    <font>
      <sz val="14"/>
      <name val="Times New Roman"/>
      <family val="1"/>
    </font>
    <font>
      <sz val="6"/>
      <name val="ＭＳ Ｐゴシック"/>
      <family val="3"/>
    </font>
    <font>
      <sz val="10.5"/>
      <name val="Times New Roman"/>
      <family val="1"/>
    </font>
    <font>
      <sz val="10.5"/>
      <name val="ＭＳ 明朝"/>
      <family val="1"/>
    </font>
    <font>
      <sz val="11"/>
      <name val="明朝"/>
      <family val="3"/>
    </font>
    <font>
      <u val="single"/>
      <sz val="11"/>
      <color indexed="12"/>
      <name val="明朝"/>
      <family val="3"/>
    </font>
    <font>
      <u val="single"/>
      <sz val="11"/>
      <color indexed="36"/>
      <name val="明朝"/>
      <family val="3"/>
    </font>
    <font>
      <sz val="6"/>
      <name val="明朝"/>
      <family val="3"/>
    </font>
    <font>
      <sz val="10"/>
      <name val="ＭＳ 明朝"/>
      <family val="1"/>
    </font>
    <font>
      <b/>
      <sz val="16"/>
      <name val="ＭＳ 明朝"/>
      <family val="1"/>
    </font>
    <font>
      <i/>
      <sz val="9"/>
      <name val="ＭＳ 明朝"/>
      <family val="1"/>
    </font>
    <font>
      <sz val="8"/>
      <name val="ＭＳ 明朝"/>
      <family val="1"/>
    </font>
    <font>
      <sz val="11"/>
      <name val="ＭＳ 明朝"/>
      <family val="1"/>
    </font>
    <font>
      <sz val="9"/>
      <name val="ＭＳ 明朝"/>
      <family val="1"/>
    </font>
    <font>
      <sz val="9"/>
      <color indexed="8"/>
      <name val="ＭＳ 明朝"/>
      <family val="1"/>
    </font>
    <font>
      <sz val="10"/>
      <color indexed="8"/>
      <name val="ＭＳ 明朝"/>
      <family val="1"/>
    </font>
    <font>
      <sz val="9"/>
      <color indexed="12"/>
      <name val="ＭＳ 明朝"/>
      <family val="1"/>
    </font>
    <font>
      <b/>
      <sz val="14"/>
      <name val="ＭＳ Ｐゴシック"/>
      <family val="3"/>
    </font>
    <font>
      <b/>
      <i/>
      <u val="single"/>
      <sz val="16"/>
      <color indexed="10"/>
      <name val="ＭＳ ゴシック"/>
      <family val="3"/>
    </font>
    <font>
      <b/>
      <sz val="8"/>
      <name val="明朝"/>
      <family val="3"/>
    </font>
    <font>
      <b/>
      <sz val="10"/>
      <name val="明朝"/>
      <family val="3"/>
    </font>
    <font>
      <b/>
      <sz val="11"/>
      <name val="ＭＳ Ｐゴシック"/>
      <family val="3"/>
    </font>
    <font>
      <i/>
      <sz val="11"/>
      <name val="ＭＳ Ｐ明朝"/>
      <family val="1"/>
    </font>
    <font>
      <b/>
      <sz val="11"/>
      <color indexed="10"/>
      <name val="ＭＳ Ｐゴシック"/>
      <family val="3"/>
    </font>
    <font>
      <i/>
      <sz val="11"/>
      <color indexed="8"/>
      <name val="ＭＳ Ｐゴシック"/>
      <family val="3"/>
    </font>
    <font>
      <vertAlign val="superscript"/>
      <sz val="11"/>
      <name val="ＭＳ Ｐゴシック"/>
      <family val="3"/>
    </font>
    <font>
      <sz val="11"/>
      <color indexed="10"/>
      <name val="ＭＳ Ｐゴシック"/>
      <family val="3"/>
    </font>
    <font>
      <sz val="11"/>
      <color indexed="8"/>
      <name val="ＭＳ Ｐゴシック"/>
      <family val="3"/>
    </font>
    <font>
      <vertAlign val="subscript"/>
      <sz val="11"/>
      <name val="ＭＳ Ｐゴシック"/>
      <family val="3"/>
    </font>
    <font>
      <sz val="11"/>
      <color indexed="12"/>
      <name val="ＭＳ Ｐゴシック"/>
      <family val="3"/>
    </font>
    <font>
      <sz val="13"/>
      <name val="ＭＳ 明朝"/>
      <family val="1"/>
    </font>
    <font>
      <sz val="12"/>
      <color indexed="8"/>
      <name val="ＭＳ 明朝"/>
      <family val="1"/>
    </font>
    <font>
      <sz val="12"/>
      <name val="ＭＳ 明朝"/>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6"/>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color indexed="63"/>
      </top>
      <bottom>
        <color indexed="63"/>
      </bottom>
    </border>
    <border>
      <left style="thin"/>
      <right style="thin"/>
      <top>
        <color indexed="63"/>
      </top>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color indexed="63"/>
      </top>
      <bottom style="thin"/>
    </border>
    <border>
      <left style="thin"/>
      <right style="thin"/>
      <top style="double"/>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style="thin"/>
      <bottom style="thin"/>
    </border>
    <border>
      <left style="thin"/>
      <right style="thin"/>
      <top style="hair"/>
      <bottom style="double"/>
    </border>
    <border>
      <left style="thin"/>
      <right style="thin"/>
      <top style="thin"/>
      <bottom style="double"/>
    </border>
    <border>
      <left style="hair"/>
      <right style="hair"/>
      <top>
        <color indexed="63"/>
      </top>
      <bottom>
        <color indexed="63"/>
      </bottom>
    </border>
    <border>
      <left style="hair"/>
      <right style="thin"/>
      <top style="thin"/>
      <bottom style="double"/>
    </border>
    <border>
      <left>
        <color indexed="63"/>
      </left>
      <right style="thin"/>
      <top style="thin"/>
      <bottom>
        <color indexed="63"/>
      </bottom>
    </border>
    <border>
      <left style="thin"/>
      <right style="hair"/>
      <top style="double"/>
      <bottom style="thin"/>
    </border>
    <border>
      <left style="hair"/>
      <right style="hair"/>
      <top style="double"/>
      <bottom style="thin"/>
    </border>
    <border>
      <left style="hair"/>
      <right style="thin"/>
      <top style="double"/>
      <bottom style="thin"/>
    </border>
    <border>
      <left>
        <color indexed="63"/>
      </left>
      <right>
        <color indexed="63"/>
      </right>
      <top style="thin"/>
      <bottom>
        <color indexed="63"/>
      </bottom>
    </border>
    <border>
      <left style="thin"/>
      <right>
        <color indexed="63"/>
      </right>
      <top>
        <color indexed="63"/>
      </top>
      <bottom style="thin"/>
    </border>
    <border>
      <left style="thin"/>
      <right style="hair"/>
      <top style="double"/>
      <bottom>
        <color indexed="63"/>
      </bottom>
    </border>
    <border>
      <left style="hair"/>
      <right style="hair"/>
      <top style="double"/>
      <bottom>
        <color indexed="63"/>
      </bottom>
    </border>
    <border>
      <left style="hair"/>
      <right style="thin"/>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style="thick"/>
      <bottom style="thin"/>
    </border>
    <border>
      <left>
        <color indexed="63"/>
      </left>
      <right>
        <color indexed="63"/>
      </right>
      <top style="thin"/>
      <bottom style="thin"/>
    </border>
    <border>
      <left>
        <color indexed="63"/>
      </left>
      <right>
        <color indexed="63"/>
      </right>
      <top>
        <color indexed="63"/>
      </top>
      <bottom style="thick"/>
    </border>
    <border>
      <left>
        <color indexed="63"/>
      </left>
      <right>
        <color indexed="63"/>
      </right>
      <top style="thick"/>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ck"/>
      <bottom style="thick"/>
    </border>
    <border>
      <left>
        <color indexed="63"/>
      </left>
      <right>
        <color indexed="63"/>
      </right>
      <top style="thin"/>
      <bottom style="medium"/>
    </border>
    <border>
      <left>
        <color indexed="63"/>
      </left>
      <right>
        <color indexed="63"/>
      </right>
      <top style="thin"/>
      <bottom style="thick"/>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dotted">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dotted">
        <color indexed="8"/>
      </bottom>
    </border>
    <border>
      <left style="thin">
        <color indexed="8"/>
      </left>
      <right>
        <color indexed="63"/>
      </right>
      <top>
        <color indexed="63"/>
      </top>
      <bottom>
        <color indexed="63"/>
      </bottom>
    </border>
    <border>
      <left style="thin"/>
      <right>
        <color indexed="63"/>
      </right>
      <top style="double"/>
      <bottom>
        <color indexed="63"/>
      </bottom>
    </border>
    <border>
      <left style="thin"/>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11" fillId="0" borderId="0">
      <alignment horizontal="distributed"/>
      <protection/>
    </xf>
    <xf numFmtId="0" fontId="13" fillId="0" borderId="0" applyNumberFormat="0" applyFill="0" applyBorder="0" applyAlignment="0" applyProtection="0"/>
    <xf numFmtId="0" fontId="72" fillId="32" borderId="0" applyNumberFormat="0" applyBorder="0" applyAlignment="0" applyProtection="0"/>
  </cellStyleXfs>
  <cellXfs count="387">
    <xf numFmtId="0" fontId="0" fillId="0" borderId="0" xfId="0" applyAlignment="1">
      <alignment/>
    </xf>
    <xf numFmtId="0" fontId="0" fillId="0" borderId="0" xfId="0" applyAlignment="1">
      <alignment horizontal="right"/>
    </xf>
    <xf numFmtId="0" fontId="2" fillId="0" borderId="0" xfId="0" applyFont="1" applyAlignment="1">
      <alignment horizontal="right"/>
    </xf>
    <xf numFmtId="0" fontId="1" fillId="0" borderId="0" xfId="0" applyFont="1" applyAlignment="1">
      <alignment horizontal="center"/>
    </xf>
    <xf numFmtId="0" fontId="1" fillId="0" borderId="0" xfId="0" applyFont="1" applyAlignment="1">
      <alignment horizontal="justify"/>
    </xf>
    <xf numFmtId="0" fontId="3" fillId="0" borderId="0" xfId="0" applyFont="1" applyAlignment="1">
      <alignment horizontal="justify"/>
    </xf>
    <xf numFmtId="0" fontId="4" fillId="0" borderId="0" xfId="0" applyFont="1" applyAlignment="1">
      <alignment horizontal="justify"/>
    </xf>
    <xf numFmtId="0" fontId="6" fillId="0" borderId="0" xfId="0" applyFont="1" applyAlignment="1">
      <alignment horizontal="justify"/>
    </xf>
    <xf numFmtId="0" fontId="9" fillId="0" borderId="0" xfId="0" applyFont="1" applyAlignment="1">
      <alignment horizontal="right"/>
    </xf>
    <xf numFmtId="58" fontId="10" fillId="0" borderId="0" xfId="0" applyNumberFormat="1" applyFont="1" applyAlignment="1">
      <alignment horizontal="right"/>
    </xf>
    <xf numFmtId="0" fontId="10" fillId="0" borderId="0" xfId="0" applyFont="1" applyAlignment="1">
      <alignment horizontal="justify"/>
    </xf>
    <xf numFmtId="0" fontId="0" fillId="0" borderId="0" xfId="0" applyAlignment="1">
      <alignment horizontal="center"/>
    </xf>
    <xf numFmtId="0" fontId="10" fillId="0" borderId="0" xfId="0" applyFont="1" applyAlignment="1">
      <alignment horizontal="center"/>
    </xf>
    <xf numFmtId="0" fontId="10" fillId="0" borderId="0" xfId="0" applyFont="1" applyAlignment="1">
      <alignment horizontal="left"/>
    </xf>
    <xf numFmtId="0" fontId="6" fillId="0" borderId="0" xfId="61" applyFont="1" applyAlignment="1">
      <alignment horizontal="distributed" vertical="center"/>
      <protection/>
    </xf>
    <xf numFmtId="0" fontId="17" fillId="0" borderId="10" xfId="61" applyFont="1" applyBorder="1" applyAlignment="1">
      <alignment horizontal="centerContinuous" vertical="center" shrinkToFit="1"/>
      <protection/>
    </xf>
    <xf numFmtId="0" fontId="18" fillId="0" borderId="0" xfId="61" applyFont="1" applyBorder="1" applyAlignment="1" quotePrefix="1">
      <alignment horizontal="left" vertical="center" shrinkToFit="1"/>
      <protection/>
    </xf>
    <xf numFmtId="38" fontId="18" fillId="0" borderId="0" xfId="49" applyFont="1" applyBorder="1" applyAlignment="1">
      <alignment horizontal="left" vertical="center" shrinkToFit="1"/>
    </xf>
    <xf numFmtId="38" fontId="18" fillId="0" borderId="0" xfId="49" applyFont="1" applyBorder="1" applyAlignment="1">
      <alignment horizontal="right" vertical="center" shrinkToFit="1"/>
    </xf>
    <xf numFmtId="6" fontId="18" fillId="0" borderId="0" xfId="58" applyFont="1" applyBorder="1" applyAlignment="1">
      <alignment horizontal="right" shrinkToFit="1"/>
    </xf>
    <xf numFmtId="0" fontId="19" fillId="0" borderId="0" xfId="61" applyFont="1" applyAlignment="1">
      <alignment horizontal="distributed" vertical="center"/>
      <protection/>
    </xf>
    <xf numFmtId="0" fontId="20" fillId="0" borderId="11" xfId="61" applyFont="1" applyBorder="1" applyAlignment="1">
      <alignment horizontal="centerContinuous" vertical="center" shrinkToFit="1"/>
      <protection/>
    </xf>
    <xf numFmtId="38" fontId="20" fillId="0" borderId="12" xfId="49" applyFont="1" applyBorder="1" applyAlignment="1">
      <alignment horizontal="centerContinuous" vertical="center" shrinkToFit="1"/>
    </xf>
    <xf numFmtId="38" fontId="20" fillId="0" borderId="12" xfId="49" applyFont="1" applyBorder="1" applyAlignment="1">
      <alignment horizontal="center" vertical="center" shrinkToFit="1"/>
    </xf>
    <xf numFmtId="38" fontId="20" fillId="0" borderId="13" xfId="49" applyFont="1" applyBorder="1" applyAlignment="1">
      <alignment horizontal="center" vertical="center" shrinkToFit="1"/>
    </xf>
    <xf numFmtId="0" fontId="15" fillId="0" borderId="0" xfId="61" applyFont="1" applyAlignment="1">
      <alignment vertical="center"/>
      <protection/>
    </xf>
    <xf numFmtId="0" fontId="20" fillId="0" borderId="14" xfId="61" applyFont="1" applyBorder="1" applyAlignment="1" quotePrefix="1">
      <alignment horizontal="center" vertical="center" shrinkToFit="1"/>
      <protection/>
    </xf>
    <xf numFmtId="0" fontId="18" fillId="0" borderId="15" xfId="61" applyFont="1" applyBorder="1" applyAlignment="1">
      <alignment horizontal="center" vertical="center" shrinkToFit="1"/>
      <protection/>
    </xf>
    <xf numFmtId="194" fontId="18" fillId="0" borderId="16" xfId="61" applyNumberFormat="1" applyFont="1" applyBorder="1" applyAlignment="1">
      <alignment horizontal="center" vertical="center" shrinkToFit="1"/>
      <protection/>
    </xf>
    <xf numFmtId="38" fontId="18" fillId="0" borderId="17" xfId="49" applyFont="1" applyBorder="1" applyAlignment="1">
      <alignment horizontal="center" vertical="center" shrinkToFit="1"/>
    </xf>
    <xf numFmtId="6" fontId="18" fillId="0" borderId="11" xfId="58" applyFont="1" applyBorder="1" applyAlignment="1">
      <alignment horizontal="center" vertical="center" shrinkToFit="1"/>
    </xf>
    <xf numFmtId="6" fontId="18" fillId="0" borderId="18" xfId="58" applyFont="1" applyBorder="1" applyAlignment="1">
      <alignment horizontal="center" vertical="center" shrinkToFit="1"/>
    </xf>
    <xf numFmtId="0" fontId="20" fillId="0" borderId="19" xfId="61" applyFont="1" applyBorder="1" applyAlignment="1">
      <alignment vertical="center" shrinkToFit="1"/>
      <protection/>
    </xf>
    <xf numFmtId="0" fontId="18" fillId="0" borderId="20" xfId="61" applyFont="1" applyBorder="1" applyAlignment="1" quotePrefix="1">
      <alignment horizontal="center" vertical="center" shrinkToFit="1"/>
      <protection/>
    </xf>
    <xf numFmtId="194" fontId="18" fillId="0" borderId="21" xfId="61" applyNumberFormat="1" applyFont="1" applyBorder="1" applyAlignment="1">
      <alignment horizontal="center" vertical="center" shrinkToFit="1"/>
      <protection/>
    </xf>
    <xf numFmtId="38" fontId="18" fillId="0" borderId="22" xfId="49" applyFont="1" applyBorder="1" applyAlignment="1">
      <alignment horizontal="center" vertical="center" shrinkToFit="1"/>
    </xf>
    <xf numFmtId="6" fontId="18" fillId="0" borderId="19" xfId="58" applyFont="1" applyBorder="1" applyAlignment="1">
      <alignment horizontal="center" vertical="center" shrinkToFit="1"/>
    </xf>
    <xf numFmtId="0" fontId="18" fillId="0" borderId="22" xfId="61" applyFont="1" applyBorder="1" applyAlignment="1" quotePrefix="1">
      <alignment horizontal="center" vertical="center" shrinkToFit="1"/>
      <protection/>
    </xf>
    <xf numFmtId="0" fontId="20" fillId="0" borderId="23" xfId="61" applyFont="1" applyBorder="1" applyAlignment="1" quotePrefix="1">
      <alignment horizontal="distributed" vertical="center" shrinkToFit="1"/>
      <protection/>
    </xf>
    <xf numFmtId="38" fontId="21" fillId="0" borderId="23" xfId="49" applyFont="1" applyBorder="1" applyAlignment="1">
      <alignment vertical="center" shrinkToFit="1"/>
    </xf>
    <xf numFmtId="38" fontId="22" fillId="0" borderId="23" xfId="49" applyFont="1" applyBorder="1" applyAlignment="1">
      <alignment vertical="center" shrinkToFit="1"/>
    </xf>
    <xf numFmtId="38" fontId="15" fillId="0" borderId="24" xfId="49" applyFont="1" applyBorder="1" applyAlignment="1">
      <alignment vertical="center" shrinkToFit="1"/>
    </xf>
    <xf numFmtId="38" fontId="15" fillId="0" borderId="25" xfId="49" applyFont="1" applyBorder="1" applyAlignment="1">
      <alignment vertical="center" shrinkToFit="1"/>
    </xf>
    <xf numFmtId="38" fontId="15" fillId="0" borderId="26" xfId="49" applyFont="1" applyBorder="1" applyAlignment="1">
      <alignment vertical="center" shrinkToFit="1"/>
    </xf>
    <xf numFmtId="38" fontId="22" fillId="0" borderId="27" xfId="49" applyFont="1" applyBorder="1" applyAlignment="1">
      <alignment vertical="center" shrinkToFit="1"/>
    </xf>
    <xf numFmtId="38" fontId="15" fillId="0" borderId="28" xfId="49" applyFont="1" applyBorder="1" applyAlignment="1">
      <alignment vertical="center"/>
    </xf>
    <xf numFmtId="0" fontId="20" fillId="0" borderId="12" xfId="61" applyFont="1" applyBorder="1" applyAlignment="1">
      <alignment horizontal="distributed" vertical="center" shrinkToFit="1"/>
      <protection/>
    </xf>
    <xf numFmtId="38" fontId="21" fillId="0" borderId="12" xfId="49" applyFont="1" applyBorder="1" applyAlignment="1">
      <alignment vertical="center" shrinkToFit="1"/>
    </xf>
    <xf numFmtId="38" fontId="22" fillId="0" borderId="12" xfId="49" applyFont="1" applyBorder="1" applyAlignment="1">
      <alignment vertical="center" shrinkToFit="1"/>
    </xf>
    <xf numFmtId="38" fontId="15" fillId="0" borderId="29" xfId="49" applyFont="1" applyBorder="1" applyAlignment="1">
      <alignment vertical="center" shrinkToFit="1"/>
    </xf>
    <xf numFmtId="38" fontId="15" fillId="0" borderId="30" xfId="49" applyFont="1" applyBorder="1" applyAlignment="1">
      <alignment vertical="center" shrinkToFit="1"/>
    </xf>
    <xf numFmtId="38" fontId="15" fillId="0" borderId="31" xfId="49" applyFont="1" applyBorder="1" applyAlignment="1">
      <alignment vertical="center" shrinkToFit="1"/>
    </xf>
    <xf numFmtId="38" fontId="15" fillId="0" borderId="12" xfId="49" applyFont="1" applyBorder="1" applyAlignment="1">
      <alignment vertical="center" shrinkToFit="1"/>
    </xf>
    <xf numFmtId="38" fontId="22" fillId="0" borderId="32" xfId="49" applyFont="1" applyBorder="1" applyAlignment="1">
      <alignment vertical="center" shrinkToFit="1"/>
    </xf>
    <xf numFmtId="38" fontId="15" fillId="0" borderId="12" xfId="49" applyFont="1" applyBorder="1" applyAlignment="1">
      <alignment vertical="center"/>
    </xf>
    <xf numFmtId="38" fontId="15" fillId="0" borderId="31" xfId="49" applyFont="1" applyFill="1" applyBorder="1" applyAlignment="1">
      <alignment vertical="center" shrinkToFit="1"/>
    </xf>
    <xf numFmtId="38" fontId="15" fillId="0" borderId="12" xfId="49" applyFont="1" applyFill="1" applyBorder="1" applyAlignment="1">
      <alignment vertical="center" shrinkToFit="1"/>
    </xf>
    <xf numFmtId="0" fontId="20" fillId="0" borderId="33" xfId="61" applyFont="1" applyBorder="1" applyAlignment="1">
      <alignment horizontal="distributed" vertical="center" shrinkToFit="1"/>
      <protection/>
    </xf>
    <xf numFmtId="38" fontId="21" fillId="0" borderId="34" xfId="49" applyFont="1" applyBorder="1" applyAlignment="1">
      <alignment vertical="center" shrinkToFit="1"/>
    </xf>
    <xf numFmtId="38" fontId="22" fillId="0" borderId="34" xfId="49" applyFont="1" applyBorder="1" applyAlignment="1">
      <alignment vertical="center" shrinkToFit="1"/>
    </xf>
    <xf numFmtId="38" fontId="22" fillId="0" borderId="11" xfId="49" applyFont="1" applyBorder="1" applyAlignment="1">
      <alignment vertical="center" shrinkToFit="1"/>
    </xf>
    <xf numFmtId="38" fontId="15" fillId="0" borderId="35" xfId="49" applyFont="1" applyBorder="1" applyAlignment="1">
      <alignment vertical="center" shrinkToFit="1"/>
    </xf>
    <xf numFmtId="38" fontId="15" fillId="0" borderId="36" xfId="49" applyFont="1" applyBorder="1" applyAlignment="1">
      <alignment vertical="center" shrinkToFit="1"/>
    </xf>
    <xf numFmtId="38" fontId="15" fillId="0" borderId="34" xfId="49" applyFont="1" applyBorder="1" applyAlignment="1">
      <alignment vertical="center" shrinkToFit="1"/>
    </xf>
    <xf numFmtId="38" fontId="22" fillId="0" borderId="37" xfId="49" applyFont="1" applyBorder="1" applyAlignment="1">
      <alignment vertical="center" shrinkToFit="1"/>
    </xf>
    <xf numFmtId="38" fontId="15" fillId="0" borderId="34" xfId="49" applyFont="1" applyBorder="1" applyAlignment="1">
      <alignment vertical="center"/>
    </xf>
    <xf numFmtId="0" fontId="21" fillId="0" borderId="28" xfId="61" applyFont="1" applyFill="1" applyBorder="1" applyAlignment="1">
      <alignment horizontal="centerContinuous" vertical="center" shrinkToFit="1"/>
      <protection/>
    </xf>
    <xf numFmtId="38" fontId="15" fillId="0" borderId="38" xfId="49" applyFont="1" applyFill="1" applyBorder="1" applyAlignment="1" quotePrefix="1">
      <alignment vertical="center" shrinkToFit="1"/>
    </xf>
    <xf numFmtId="38" fontId="15" fillId="0" borderId="39" xfId="49" applyFont="1" applyFill="1" applyBorder="1" applyAlignment="1" quotePrefix="1">
      <alignment vertical="center" shrinkToFit="1"/>
    </xf>
    <xf numFmtId="38" fontId="15" fillId="0" borderId="40" xfId="49" applyFont="1" applyFill="1" applyBorder="1" applyAlignment="1" quotePrefix="1">
      <alignment vertical="center" shrinkToFit="1"/>
    </xf>
    <xf numFmtId="193" fontId="15" fillId="0" borderId="28" xfId="61" applyNumberFormat="1" applyFont="1" applyBorder="1" applyAlignment="1">
      <alignment vertical="center"/>
      <protection/>
    </xf>
    <xf numFmtId="0" fontId="20" fillId="0" borderId="23" xfId="61" applyFont="1" applyFill="1" applyBorder="1" applyAlignment="1">
      <alignment horizontal="centerContinuous" vertical="center" shrinkToFit="1"/>
      <protection/>
    </xf>
    <xf numFmtId="38" fontId="15" fillId="0" borderId="27" xfId="49" applyFont="1" applyBorder="1" applyAlignment="1">
      <alignment vertical="center" shrinkToFit="1"/>
    </xf>
    <xf numFmtId="0" fontId="20" fillId="0" borderId="0" xfId="61" applyFont="1" applyBorder="1" applyAlignment="1" quotePrefix="1">
      <alignment horizontal="left" vertical="center" shrinkToFit="1"/>
      <protection/>
    </xf>
    <xf numFmtId="38" fontId="23" fillId="0" borderId="0" xfId="49" applyFont="1" applyBorder="1" applyAlignment="1">
      <alignment vertical="center" shrinkToFit="1"/>
    </xf>
    <xf numFmtId="38" fontId="20" fillId="0" borderId="0" xfId="49" applyFont="1" applyAlignment="1">
      <alignment vertical="center" shrinkToFit="1"/>
    </xf>
    <xf numFmtId="0" fontId="15" fillId="0" borderId="41" xfId="61" applyFont="1" applyBorder="1" applyAlignment="1">
      <alignment vertical="center"/>
      <protection/>
    </xf>
    <xf numFmtId="0" fontId="15" fillId="0" borderId="0" xfId="61" applyFont="1" applyBorder="1" applyAlignment="1">
      <alignment vertical="center"/>
      <protection/>
    </xf>
    <xf numFmtId="0" fontId="20" fillId="0" borderId="0" xfId="61" applyFont="1" applyAlignment="1">
      <alignment vertical="center" shrinkToFit="1"/>
      <protection/>
    </xf>
    <xf numFmtId="38" fontId="20" fillId="0" borderId="0" xfId="49" applyFont="1" applyAlignment="1">
      <alignment horizontal="distributed" vertical="center" shrinkToFit="1"/>
    </xf>
    <xf numFmtId="0" fontId="19" fillId="0" borderId="0" xfId="61" applyFont="1">
      <alignment horizontal="distributed"/>
      <protection/>
    </xf>
    <xf numFmtId="38" fontId="19" fillId="0" borderId="0" xfId="49" applyFont="1" applyAlignment="1">
      <alignment horizontal="distributed" vertical="center" shrinkToFit="1"/>
    </xf>
    <xf numFmtId="6" fontId="6" fillId="0" borderId="0" xfId="58" applyFont="1" applyAlignment="1">
      <alignment horizontal="distributed"/>
    </xf>
    <xf numFmtId="6" fontId="17" fillId="0" borderId="10" xfId="58" applyFont="1" applyBorder="1" applyAlignment="1">
      <alignment horizontal="centerContinuous" shrinkToFit="1"/>
    </xf>
    <xf numFmtId="6" fontId="18" fillId="0" borderId="0" xfId="58" applyFont="1" applyBorder="1" applyAlignment="1" quotePrefix="1">
      <alignment horizontal="left" shrinkToFit="1"/>
    </xf>
    <xf numFmtId="6" fontId="19" fillId="0" borderId="0" xfId="58" applyFont="1" applyAlignment="1">
      <alignment horizontal="distributed"/>
    </xf>
    <xf numFmtId="6" fontId="20" fillId="0" borderId="11" xfId="58" applyFont="1" applyBorder="1" applyAlignment="1">
      <alignment horizontal="centerContinuous" vertical="center" shrinkToFit="1"/>
    </xf>
    <xf numFmtId="6" fontId="15" fillId="0" borderId="0" xfId="58" applyFont="1" applyAlignment="1">
      <alignment vertical="center"/>
    </xf>
    <xf numFmtId="6" fontId="20" fillId="0" borderId="14" xfId="58" applyFont="1" applyBorder="1" applyAlignment="1" quotePrefix="1">
      <alignment horizontal="center" vertical="center" shrinkToFit="1"/>
    </xf>
    <xf numFmtId="6" fontId="18" fillId="0" borderId="15" xfId="58" applyFont="1" applyBorder="1" applyAlignment="1">
      <alignment horizontal="center" vertical="center" shrinkToFit="1"/>
    </xf>
    <xf numFmtId="6" fontId="18" fillId="0" borderId="16" xfId="58" applyFont="1" applyBorder="1" applyAlignment="1">
      <alignment horizontal="center" vertical="center" shrinkToFit="1"/>
    </xf>
    <xf numFmtId="6" fontId="18" fillId="0" borderId="17" xfId="58" applyFont="1" applyBorder="1" applyAlignment="1">
      <alignment horizontal="center" vertical="center" shrinkToFit="1"/>
    </xf>
    <xf numFmtId="6" fontId="20" fillId="0" borderId="19" xfId="58" applyFont="1" applyBorder="1" applyAlignment="1">
      <alignment vertical="center" shrinkToFit="1"/>
    </xf>
    <xf numFmtId="6" fontId="18" fillId="0" borderId="20" xfId="58" applyFont="1" applyBorder="1" applyAlignment="1">
      <alignment horizontal="center" vertical="center" shrinkToFit="1"/>
    </xf>
    <xf numFmtId="6" fontId="18" fillId="0" borderId="21" xfId="58" applyFont="1" applyBorder="1" applyAlignment="1">
      <alignment horizontal="center" vertical="center" shrinkToFit="1"/>
    </xf>
    <xf numFmtId="6" fontId="18" fillId="0" borderId="22" xfId="58" applyFont="1" applyBorder="1" applyAlignment="1">
      <alignment horizontal="center" vertical="center" shrinkToFit="1"/>
    </xf>
    <xf numFmtId="38" fontId="22" fillId="0" borderId="42" xfId="49" applyFont="1" applyBorder="1" applyAlignment="1">
      <alignment vertical="center" shrinkToFit="1"/>
    </xf>
    <xf numFmtId="38" fontId="15" fillId="0" borderId="23" xfId="49" applyFont="1" applyBorder="1" applyAlignment="1">
      <alignment vertical="center" shrinkToFit="1"/>
    </xf>
    <xf numFmtId="38" fontId="15" fillId="0" borderId="32" xfId="49" applyFont="1" applyBorder="1" applyAlignment="1">
      <alignment vertical="center" shrinkToFit="1"/>
    </xf>
    <xf numFmtId="38" fontId="22" fillId="0" borderId="12" xfId="49" applyFont="1" applyBorder="1" applyAlignment="1" quotePrefix="1">
      <alignment vertical="center" shrinkToFit="1"/>
    </xf>
    <xf numFmtId="38" fontId="22" fillId="0" borderId="14" xfId="49" applyFont="1" applyFill="1" applyBorder="1" applyAlignment="1">
      <alignment vertical="center" shrinkToFit="1"/>
    </xf>
    <xf numFmtId="38" fontId="22" fillId="0" borderId="34" xfId="49" applyFont="1" applyFill="1" applyBorder="1" applyAlignment="1">
      <alignment vertical="center" shrinkToFit="1"/>
    </xf>
    <xf numFmtId="38" fontId="15" fillId="0" borderId="11" xfId="49" applyFont="1" applyBorder="1" applyAlignment="1">
      <alignment vertical="center" shrinkToFit="1"/>
    </xf>
    <xf numFmtId="38" fontId="15" fillId="0" borderId="37" xfId="49" applyFont="1" applyBorder="1" applyAlignment="1">
      <alignment vertical="center" shrinkToFit="1"/>
    </xf>
    <xf numFmtId="38" fontId="15" fillId="0" borderId="43" xfId="49" applyFont="1" applyFill="1" applyBorder="1" applyAlignment="1" quotePrefix="1">
      <alignment vertical="center" shrinkToFit="1"/>
    </xf>
    <xf numFmtId="38" fontId="15" fillId="0" borderId="44" xfId="49" applyFont="1" applyFill="1" applyBorder="1" applyAlignment="1" quotePrefix="1">
      <alignment vertical="center" shrinkToFit="1"/>
    </xf>
    <xf numFmtId="194" fontId="15" fillId="0" borderId="44" xfId="49" applyNumberFormat="1" applyFont="1" applyFill="1" applyBorder="1" applyAlignment="1" quotePrefix="1">
      <alignment horizontal="right" vertical="center" shrinkToFit="1"/>
    </xf>
    <xf numFmtId="194" fontId="15" fillId="0" borderId="45" xfId="49" applyNumberFormat="1" applyFont="1" applyFill="1" applyBorder="1" applyAlignment="1" quotePrefix="1">
      <alignment horizontal="right" vertical="center" shrinkToFit="1"/>
    </xf>
    <xf numFmtId="38" fontId="15" fillId="0" borderId="46" xfId="49" applyFont="1" applyFill="1" applyBorder="1" applyAlignment="1" quotePrefix="1">
      <alignment vertical="center" shrinkToFit="1"/>
    </xf>
    <xf numFmtId="193" fontId="15" fillId="0" borderId="47" xfId="61" applyNumberFormat="1" applyFont="1" applyBorder="1" applyAlignment="1">
      <alignment vertical="center"/>
      <protection/>
    </xf>
    <xf numFmtId="203" fontId="15" fillId="0" borderId="24" xfId="49" applyNumberFormat="1" applyFont="1" applyFill="1" applyBorder="1" applyAlignment="1" quotePrefix="1">
      <alignment horizontal="right" vertical="center" shrinkToFit="1"/>
    </xf>
    <xf numFmtId="203" fontId="15" fillId="0" borderId="25" xfId="49" applyNumberFormat="1" applyFont="1" applyFill="1" applyBorder="1" applyAlignment="1" quotePrefix="1">
      <alignment horizontal="right" vertical="center" shrinkToFit="1"/>
    </xf>
    <xf numFmtId="203" fontId="15" fillId="0" borderId="26" xfId="49" applyNumberFormat="1" applyFont="1" applyFill="1" applyBorder="1" applyAlignment="1" quotePrefix="1">
      <alignment horizontal="right" vertical="center" shrinkToFit="1"/>
    </xf>
    <xf numFmtId="38" fontId="15" fillId="0" borderId="48" xfId="49" applyFont="1" applyFill="1" applyBorder="1" applyAlignment="1" quotePrefix="1">
      <alignment horizontal="right" vertical="center" shrinkToFit="1"/>
    </xf>
    <xf numFmtId="49" fontId="15" fillId="0" borderId="23" xfId="61" applyNumberFormat="1" applyFont="1" applyBorder="1" applyAlignment="1">
      <alignment horizontal="right" vertical="center"/>
      <protection/>
    </xf>
    <xf numFmtId="191" fontId="15" fillId="0" borderId="0" xfId="61" applyNumberFormat="1" applyFont="1" applyBorder="1" applyAlignment="1">
      <alignment vertical="center"/>
      <protection/>
    </xf>
    <xf numFmtId="0" fontId="20" fillId="0" borderId="0" xfId="61" applyFont="1" applyBorder="1" applyAlignment="1">
      <alignment horizontal="left" vertical="center"/>
      <protection/>
    </xf>
    <xf numFmtId="0" fontId="15" fillId="0" borderId="0" xfId="61" applyFont="1" applyAlignment="1">
      <alignment vertical="center" shrinkToFit="1"/>
      <protection/>
    </xf>
    <xf numFmtId="0" fontId="20" fillId="0" borderId="0" xfId="61" applyFont="1" applyAlignment="1">
      <alignment shrinkToFit="1"/>
      <protection/>
    </xf>
    <xf numFmtId="38" fontId="20" fillId="0" borderId="0" xfId="49" applyFont="1" applyAlignment="1">
      <alignment shrinkToFit="1"/>
    </xf>
    <xf numFmtId="0" fontId="19" fillId="0" borderId="0" xfId="61" applyFont="1" applyAlignment="1">
      <alignment horizontal="distributed" shrinkToFit="1"/>
      <protection/>
    </xf>
    <xf numFmtId="0" fontId="26" fillId="0" borderId="0" xfId="0" applyFont="1" applyFill="1" applyBorder="1" applyAlignment="1">
      <alignment horizontal="centerContinuous"/>
    </xf>
    <xf numFmtId="0" fontId="26" fillId="0" borderId="0" xfId="0" applyFont="1" applyFill="1" applyBorder="1" applyAlignment="1">
      <alignment/>
    </xf>
    <xf numFmtId="0" fontId="27" fillId="0" borderId="0" xfId="0" applyFont="1" applyFill="1" applyBorder="1" applyAlignment="1">
      <alignment horizontal="centerContinuous"/>
    </xf>
    <xf numFmtId="0" fontId="24" fillId="0" borderId="0" xfId="0" applyFont="1" applyBorder="1" applyAlignment="1">
      <alignment/>
    </xf>
    <xf numFmtId="0" fontId="28" fillId="0" borderId="0" xfId="0" applyFont="1" applyBorder="1" applyAlignment="1">
      <alignment/>
    </xf>
    <xf numFmtId="0" fontId="28" fillId="0" borderId="0" xfId="0" applyFont="1" applyAlignment="1">
      <alignment/>
    </xf>
    <xf numFmtId="0" fontId="28" fillId="1" borderId="49" xfId="0" applyFont="1" applyFill="1" applyBorder="1" applyAlignment="1">
      <alignment horizontal="center"/>
    </xf>
    <xf numFmtId="0" fontId="28" fillId="1" borderId="50" xfId="0" applyFont="1" applyFill="1" applyBorder="1" applyAlignment="1">
      <alignment horizontal="centerContinuous"/>
    </xf>
    <xf numFmtId="0" fontId="28" fillId="1" borderId="50" xfId="0" applyFont="1" applyFill="1" applyBorder="1" applyAlignment="1">
      <alignment/>
    </xf>
    <xf numFmtId="0" fontId="28" fillId="1" borderId="0" xfId="0" applyFont="1" applyFill="1" applyBorder="1" applyAlignment="1">
      <alignment horizontal="center"/>
    </xf>
    <xf numFmtId="0" fontId="28" fillId="1" borderId="0" xfId="0" applyFont="1" applyFill="1" applyAlignment="1">
      <alignment/>
    </xf>
    <xf numFmtId="0" fontId="28" fillId="1" borderId="51" xfId="0" applyFont="1" applyFill="1" applyBorder="1" applyAlignment="1">
      <alignment horizontal="centerContinuous"/>
    </xf>
    <xf numFmtId="0" fontId="28" fillId="1" borderId="52" xfId="0" applyFont="1" applyFill="1" applyBorder="1" applyAlignment="1">
      <alignment horizontal="center"/>
    </xf>
    <xf numFmtId="0" fontId="0" fillId="1" borderId="52" xfId="0" applyFill="1" applyBorder="1" applyAlignment="1">
      <alignment horizontal="center"/>
    </xf>
    <xf numFmtId="0" fontId="28" fillId="1" borderId="0" xfId="0" applyFont="1" applyFill="1" applyAlignment="1">
      <alignment horizontal="center"/>
    </xf>
    <xf numFmtId="0" fontId="0" fillId="1" borderId="0" xfId="0" applyFill="1" applyAlignment="1">
      <alignment horizontal="center"/>
    </xf>
    <xf numFmtId="0" fontId="28" fillId="0" borderId="0" xfId="0" applyFont="1" applyAlignment="1">
      <alignment horizontal="center"/>
    </xf>
    <xf numFmtId="0" fontId="28" fillId="0" borderId="53" xfId="0" applyFont="1" applyBorder="1" applyAlignment="1">
      <alignment horizontal="left"/>
    </xf>
    <xf numFmtId="0" fontId="28" fillId="0" borderId="53" xfId="0" applyFont="1" applyBorder="1" applyAlignment="1">
      <alignment horizontal="center"/>
    </xf>
    <xf numFmtId="0" fontId="0" fillId="0" borderId="53" xfId="0" applyBorder="1" applyAlignment="1">
      <alignment horizontal="center"/>
    </xf>
    <xf numFmtId="0" fontId="28" fillId="0" borderId="53" xfId="0" applyFont="1" applyBorder="1" applyAlignment="1">
      <alignment horizontal="right"/>
    </xf>
    <xf numFmtId="0" fontId="29" fillId="0" borderId="53" xfId="0" applyFont="1" applyBorder="1" applyAlignment="1">
      <alignment horizontal="right"/>
    </xf>
    <xf numFmtId="0" fontId="30" fillId="0" borderId="0" xfId="0" applyFont="1" applyAlignment="1">
      <alignment/>
    </xf>
    <xf numFmtId="0" fontId="31" fillId="0" borderId="0" xfId="0" applyFont="1" applyAlignment="1">
      <alignment/>
    </xf>
    <xf numFmtId="0" fontId="28" fillId="0" borderId="54" xfId="0" applyFont="1" applyBorder="1" applyAlignment="1">
      <alignment horizontal="right"/>
    </xf>
    <xf numFmtId="0" fontId="29" fillId="0" borderId="0" xfId="0" applyFont="1" applyBorder="1" applyAlignment="1">
      <alignment horizontal="right"/>
    </xf>
    <xf numFmtId="0" fontId="0" fillId="0" borderId="54" xfId="0" applyBorder="1" applyAlignment="1">
      <alignment/>
    </xf>
    <xf numFmtId="0" fontId="28" fillId="0" borderId="0" xfId="0" applyFont="1" applyBorder="1" applyAlignment="1">
      <alignment horizontal="right"/>
    </xf>
    <xf numFmtId="0" fontId="0" fillId="0" borderId="0" xfId="0" applyBorder="1" applyAlignment="1">
      <alignment/>
    </xf>
    <xf numFmtId="0" fontId="30" fillId="0" borderId="0" xfId="0" applyFont="1" applyBorder="1" applyAlignment="1">
      <alignment/>
    </xf>
    <xf numFmtId="0" fontId="31" fillId="0" borderId="0" xfId="0" applyFont="1" applyBorder="1" applyAlignment="1">
      <alignment/>
    </xf>
    <xf numFmtId="0" fontId="28" fillId="0" borderId="55" xfId="0" applyFont="1" applyBorder="1" applyAlignment="1">
      <alignment/>
    </xf>
    <xf numFmtId="0" fontId="0" fillId="0" borderId="55" xfId="0" applyBorder="1" applyAlignment="1">
      <alignment/>
    </xf>
    <xf numFmtId="0" fontId="30" fillId="0" borderId="55" xfId="0" applyFont="1" applyBorder="1" applyAlignment="1">
      <alignment/>
    </xf>
    <xf numFmtId="0" fontId="31" fillId="0" borderId="55" xfId="0" applyFont="1" applyBorder="1" applyAlignment="1">
      <alignment/>
    </xf>
    <xf numFmtId="0" fontId="28" fillId="0" borderId="55" xfId="0" applyFont="1" applyBorder="1" applyAlignment="1">
      <alignment horizontal="right"/>
    </xf>
    <xf numFmtId="0" fontId="29" fillId="0" borderId="55" xfId="0" applyFont="1" applyBorder="1" applyAlignment="1">
      <alignment horizontal="right"/>
    </xf>
    <xf numFmtId="0" fontId="30" fillId="0" borderId="0" xfId="0" applyFont="1" applyFill="1" applyBorder="1" applyAlignment="1">
      <alignment/>
    </xf>
    <xf numFmtId="0" fontId="31" fillId="0" borderId="0" xfId="0" applyFont="1" applyFill="1" applyBorder="1" applyAlignment="1">
      <alignment/>
    </xf>
    <xf numFmtId="0" fontId="28" fillId="33" borderId="0" xfId="0" applyFont="1" applyFill="1" applyAlignment="1">
      <alignment/>
    </xf>
    <xf numFmtId="0" fontId="28" fillId="33" borderId="55" xfId="0" applyFont="1" applyFill="1" applyBorder="1" applyAlignment="1">
      <alignment/>
    </xf>
    <xf numFmtId="0" fontId="0" fillId="33" borderId="55" xfId="0" applyFill="1" applyBorder="1" applyAlignment="1">
      <alignment/>
    </xf>
    <xf numFmtId="0" fontId="30" fillId="33" borderId="55" xfId="0" applyFont="1" applyFill="1" applyBorder="1" applyAlignment="1">
      <alignment/>
    </xf>
    <xf numFmtId="0" fontId="31" fillId="33" borderId="55" xfId="0" applyFont="1" applyFill="1" applyBorder="1" applyAlignment="1">
      <alignment/>
    </xf>
    <xf numFmtId="0" fontId="28" fillId="33" borderId="55" xfId="0" applyFont="1" applyFill="1" applyBorder="1" applyAlignment="1">
      <alignment horizontal="right"/>
    </xf>
    <xf numFmtId="0" fontId="29" fillId="33" borderId="55" xfId="0" applyFont="1" applyFill="1" applyBorder="1" applyAlignment="1">
      <alignment horizontal="right"/>
    </xf>
    <xf numFmtId="0" fontId="0" fillId="33" borderId="0" xfId="0" applyFill="1" applyBorder="1" applyAlignment="1">
      <alignment/>
    </xf>
    <xf numFmtId="0" fontId="0" fillId="33" borderId="0" xfId="0" applyFill="1" applyAlignment="1">
      <alignment/>
    </xf>
    <xf numFmtId="0" fontId="30" fillId="33" borderId="0" xfId="0" applyFont="1" applyFill="1" applyBorder="1" applyAlignment="1">
      <alignment/>
    </xf>
    <xf numFmtId="0" fontId="31" fillId="33" borderId="0" xfId="0" applyFont="1" applyFill="1" applyBorder="1" applyAlignment="1">
      <alignment/>
    </xf>
    <xf numFmtId="0" fontId="28" fillId="33" borderId="0" xfId="0" applyFont="1" applyFill="1" applyBorder="1" applyAlignment="1">
      <alignment horizontal="right"/>
    </xf>
    <xf numFmtId="0" fontId="29" fillId="33" borderId="0" xfId="0" applyFont="1" applyFill="1" applyBorder="1" applyAlignment="1">
      <alignment horizontal="right"/>
    </xf>
    <xf numFmtId="0" fontId="28" fillId="33" borderId="52" xfId="0" applyFont="1" applyFill="1" applyBorder="1" applyAlignment="1">
      <alignment/>
    </xf>
    <xf numFmtId="0" fontId="0" fillId="33" borderId="52" xfId="0" applyFill="1" applyBorder="1" applyAlignment="1">
      <alignment/>
    </xf>
    <xf numFmtId="0" fontId="30" fillId="33" borderId="52" xfId="0" applyFont="1" applyFill="1" applyBorder="1" applyAlignment="1">
      <alignment/>
    </xf>
    <xf numFmtId="0" fontId="31" fillId="33" borderId="52" xfId="0" applyFont="1" applyFill="1" applyBorder="1" applyAlignment="1">
      <alignment/>
    </xf>
    <xf numFmtId="0" fontId="29" fillId="33" borderId="52" xfId="0" applyFont="1" applyFill="1" applyBorder="1" applyAlignment="1">
      <alignment horizontal="right"/>
    </xf>
    <xf numFmtId="0" fontId="28" fillId="33" borderId="0" xfId="0" applyFont="1" applyFill="1" applyAlignment="1">
      <alignment horizontal="center"/>
    </xf>
    <xf numFmtId="0" fontId="28" fillId="33" borderId="53" xfId="0" applyFont="1" applyFill="1" applyBorder="1" applyAlignment="1">
      <alignment horizontal="left"/>
    </xf>
    <xf numFmtId="0" fontId="28" fillId="33" borderId="53" xfId="0" applyFont="1" applyFill="1" applyBorder="1" applyAlignment="1">
      <alignment horizontal="center"/>
    </xf>
    <xf numFmtId="0" fontId="0" fillId="33" borderId="53" xfId="0" applyFill="1" applyBorder="1" applyAlignment="1">
      <alignment horizontal="center"/>
    </xf>
    <xf numFmtId="0" fontId="28" fillId="33" borderId="53" xfId="0" applyFont="1" applyFill="1" applyBorder="1" applyAlignment="1">
      <alignment horizontal="right"/>
    </xf>
    <xf numFmtId="0" fontId="31" fillId="33" borderId="53" xfId="0" applyFont="1" applyFill="1" applyBorder="1" applyAlignment="1">
      <alignment horizontal="right"/>
    </xf>
    <xf numFmtId="0" fontId="29" fillId="33" borderId="53" xfId="0" applyFont="1" applyFill="1" applyBorder="1" applyAlignment="1">
      <alignment horizontal="right"/>
    </xf>
    <xf numFmtId="0" fontId="0" fillId="33" borderId="0" xfId="0" applyFill="1" applyBorder="1" applyAlignment="1">
      <alignment horizontal="center"/>
    </xf>
    <xf numFmtId="0" fontId="0" fillId="33" borderId="0" xfId="0" applyFill="1" applyAlignment="1">
      <alignment horizontal="center"/>
    </xf>
    <xf numFmtId="0" fontId="30" fillId="33" borderId="0" xfId="0" applyFont="1" applyFill="1" applyAlignment="1">
      <alignment/>
    </xf>
    <xf numFmtId="0" fontId="31" fillId="33" borderId="0" xfId="0" applyFont="1" applyFill="1" applyAlignment="1">
      <alignment/>
    </xf>
    <xf numFmtId="0" fontId="28" fillId="33" borderId="52" xfId="0" applyFont="1" applyFill="1" applyBorder="1" applyAlignment="1">
      <alignment horizontal="right"/>
    </xf>
    <xf numFmtId="0" fontId="0" fillId="1" borderId="49" xfId="0" applyFill="1" applyBorder="1" applyAlignment="1">
      <alignment horizontal="center"/>
    </xf>
    <xf numFmtId="0" fontId="0" fillId="1" borderId="50" xfId="0" applyFill="1" applyBorder="1" applyAlignment="1">
      <alignment horizontal="centerContinuous"/>
    </xf>
    <xf numFmtId="0" fontId="0" fillId="34" borderId="0" xfId="0" applyFill="1" applyBorder="1" applyAlignment="1">
      <alignment horizontal="center"/>
    </xf>
    <xf numFmtId="38" fontId="0" fillId="0" borderId="0" xfId="49" applyFont="1" applyAlignment="1">
      <alignment horizontal="right"/>
    </xf>
    <xf numFmtId="38" fontId="0" fillId="0" borderId="0" xfId="49" applyAlignment="1">
      <alignment horizontal="right"/>
    </xf>
    <xf numFmtId="38" fontId="0" fillId="0" borderId="0" xfId="49" applyFont="1" applyAlignment="1">
      <alignment/>
    </xf>
    <xf numFmtId="38" fontId="0" fillId="0" borderId="0" xfId="49" applyAlignment="1">
      <alignment/>
    </xf>
    <xf numFmtId="38" fontId="0" fillId="0" borderId="0" xfId="49" applyFont="1" applyBorder="1" applyAlignment="1">
      <alignment horizontal="right"/>
    </xf>
    <xf numFmtId="38" fontId="0" fillId="0" borderId="0" xfId="49" applyFont="1" applyBorder="1" applyAlignment="1">
      <alignment/>
    </xf>
    <xf numFmtId="38" fontId="0" fillId="0" borderId="0" xfId="49" applyBorder="1" applyAlignment="1">
      <alignment/>
    </xf>
    <xf numFmtId="38" fontId="0" fillId="0" borderId="0" xfId="49" applyBorder="1" applyAlignment="1">
      <alignment horizontal="right"/>
    </xf>
    <xf numFmtId="38" fontId="0" fillId="0" borderId="55" xfId="49" applyFont="1" applyBorder="1" applyAlignment="1">
      <alignment horizontal="right"/>
    </xf>
    <xf numFmtId="38" fontId="0" fillId="0" borderId="55" xfId="49" applyFont="1" applyBorder="1" applyAlignment="1">
      <alignment/>
    </xf>
    <xf numFmtId="38" fontId="0" fillId="0" borderId="55" xfId="49" applyBorder="1" applyAlignment="1">
      <alignment/>
    </xf>
    <xf numFmtId="38" fontId="0" fillId="0" borderId="55" xfId="49" applyBorder="1" applyAlignment="1">
      <alignment horizontal="right"/>
    </xf>
    <xf numFmtId="0" fontId="0" fillId="0" borderId="52" xfId="0" applyBorder="1" applyAlignment="1">
      <alignment/>
    </xf>
    <xf numFmtId="38" fontId="0" fillId="0" borderId="52" xfId="49" applyFont="1" applyFill="1" applyBorder="1" applyAlignment="1">
      <alignment/>
    </xf>
    <xf numFmtId="38" fontId="0" fillId="0" borderId="52" xfId="49" applyFill="1" applyBorder="1" applyAlignment="1">
      <alignment/>
    </xf>
    <xf numFmtId="0" fontId="0" fillId="0" borderId="0" xfId="0" applyFill="1" applyBorder="1" applyAlignment="1">
      <alignment/>
    </xf>
    <xf numFmtId="38" fontId="0" fillId="33" borderId="52" xfId="49" applyFont="1" applyFill="1" applyBorder="1" applyAlignment="1">
      <alignment/>
    </xf>
    <xf numFmtId="38" fontId="0" fillId="33" borderId="52" xfId="49" applyFill="1" applyBorder="1" applyAlignment="1">
      <alignment/>
    </xf>
    <xf numFmtId="0" fontId="0" fillId="0" borderId="56" xfId="0" applyBorder="1" applyAlignment="1">
      <alignment/>
    </xf>
    <xf numFmtId="38" fontId="0" fillId="33" borderId="56" xfId="49" applyFill="1" applyBorder="1" applyAlignment="1">
      <alignment/>
    </xf>
    <xf numFmtId="38" fontId="0" fillId="33" borderId="56" xfId="49" applyFill="1" applyBorder="1" applyAlignment="1">
      <alignment horizontal="center"/>
    </xf>
    <xf numFmtId="0" fontId="0" fillId="0" borderId="0" xfId="0" applyFill="1" applyBorder="1" applyAlignment="1">
      <alignment horizontal="center"/>
    </xf>
    <xf numFmtId="0" fontId="34" fillId="0" borderId="0" xfId="0" applyFont="1" applyAlignment="1">
      <alignment/>
    </xf>
    <xf numFmtId="0" fontId="0" fillId="0" borderId="0" xfId="0" applyAlignment="1">
      <alignment/>
    </xf>
    <xf numFmtId="0" fontId="0" fillId="0" borderId="0" xfId="0" applyAlignment="1">
      <alignment wrapText="1"/>
    </xf>
    <xf numFmtId="0" fontId="0" fillId="0" borderId="51" xfId="0" applyFill="1" applyBorder="1" applyAlignment="1">
      <alignment/>
    </xf>
    <xf numFmtId="0" fontId="0" fillId="0" borderId="51" xfId="0" applyFont="1" applyFill="1" applyBorder="1" applyAlignment="1" quotePrefix="1">
      <alignment horizontal="left"/>
    </xf>
    <xf numFmtId="0" fontId="0" fillId="0" borderId="51" xfId="0" applyFont="1" applyFill="1" applyBorder="1" applyAlignment="1">
      <alignment horizontal="right"/>
    </xf>
    <xf numFmtId="38" fontId="0" fillId="0" borderId="51" xfId="49" applyFont="1" applyFill="1" applyBorder="1" applyAlignment="1">
      <alignment/>
    </xf>
    <xf numFmtId="0" fontId="0" fillId="0" borderId="51" xfId="0" applyFont="1" applyFill="1" applyBorder="1" applyAlignment="1">
      <alignment horizontal="left"/>
    </xf>
    <xf numFmtId="0" fontId="0" fillId="0" borderId="51" xfId="0" applyFont="1" applyFill="1" applyBorder="1" applyAlignment="1" quotePrefix="1">
      <alignment/>
    </xf>
    <xf numFmtId="0" fontId="0" fillId="33" borderId="51" xfId="0" applyFont="1" applyFill="1" applyBorder="1" applyAlignment="1" quotePrefix="1">
      <alignment/>
    </xf>
    <xf numFmtId="0" fontId="0" fillId="0" borderId="0" xfId="0" applyFill="1" applyAlignment="1">
      <alignment/>
    </xf>
    <xf numFmtId="0" fontId="35" fillId="0" borderId="10" xfId="0" applyFont="1" applyFill="1" applyBorder="1" applyAlignment="1">
      <alignment/>
    </xf>
    <xf numFmtId="0" fontId="0" fillId="0" borderId="10" xfId="0" applyFont="1" applyFill="1" applyBorder="1" applyAlignment="1" quotePrefix="1">
      <alignment horizontal="left"/>
    </xf>
    <xf numFmtId="0" fontId="0" fillId="0" borderId="10" xfId="0" applyFont="1" applyFill="1" applyBorder="1" applyAlignment="1">
      <alignment horizontal="right"/>
    </xf>
    <xf numFmtId="38" fontId="0" fillId="0" borderId="10" xfId="49" applyFont="1" applyFill="1" applyBorder="1" applyAlignment="1">
      <alignment/>
    </xf>
    <xf numFmtId="0" fontId="0" fillId="0" borderId="10" xfId="0" applyFont="1" applyFill="1" applyBorder="1" applyAlignment="1">
      <alignment horizontal="left"/>
    </xf>
    <xf numFmtId="0" fontId="0" fillId="0" borderId="10" xfId="0" applyFont="1" applyFill="1" applyBorder="1" applyAlignment="1" quotePrefix="1">
      <alignment/>
    </xf>
    <xf numFmtId="0" fontId="32" fillId="0" borderId="10" xfId="0" applyFont="1" applyFill="1" applyBorder="1" applyAlignment="1">
      <alignment/>
    </xf>
    <xf numFmtId="0" fontId="0" fillId="0" borderId="10" xfId="0" applyFont="1" applyBorder="1" applyAlignment="1">
      <alignment/>
    </xf>
    <xf numFmtId="0" fontId="0" fillId="33" borderId="10" xfId="0" applyFont="1" applyFill="1" applyBorder="1" applyAlignment="1">
      <alignment/>
    </xf>
    <xf numFmtId="0" fontId="0" fillId="0" borderId="0" xfId="0" applyFill="1" applyBorder="1" applyAlignment="1">
      <alignment/>
    </xf>
    <xf numFmtId="0" fontId="0" fillId="0" borderId="0" xfId="0" applyFont="1" applyFill="1" applyBorder="1" applyAlignment="1">
      <alignment/>
    </xf>
    <xf numFmtId="0" fontId="0" fillId="0" borderId="0" xfId="0" applyFont="1" applyAlignment="1">
      <alignment/>
    </xf>
    <xf numFmtId="199" fontId="0" fillId="0" borderId="0" xfId="0" applyNumberFormat="1" applyBorder="1" applyAlignment="1">
      <alignment/>
    </xf>
    <xf numFmtId="199" fontId="33" fillId="0" borderId="0" xfId="0" applyNumberFormat="1" applyFont="1" applyBorder="1" applyAlignment="1">
      <alignment/>
    </xf>
    <xf numFmtId="199" fontId="34" fillId="0" borderId="0" xfId="0" applyNumberFormat="1" applyFont="1" applyBorder="1" applyAlignment="1">
      <alignment horizontal="right"/>
    </xf>
    <xf numFmtId="199" fontId="34" fillId="0" borderId="0" xfId="0" applyNumberFormat="1" applyFont="1" applyBorder="1" applyAlignment="1">
      <alignment/>
    </xf>
    <xf numFmtId="199" fontId="33" fillId="0" borderId="0" xfId="0" applyNumberFormat="1" applyFont="1" applyBorder="1" applyAlignment="1">
      <alignment horizontal="right"/>
    </xf>
    <xf numFmtId="199" fontId="0" fillId="0" borderId="0" xfId="0" applyNumberFormat="1" applyFill="1" applyBorder="1" applyAlignment="1">
      <alignment/>
    </xf>
    <xf numFmtId="199" fontId="33" fillId="0" borderId="0" xfId="0" applyNumberFormat="1" applyFont="1" applyFill="1" applyBorder="1" applyAlignment="1">
      <alignment/>
    </xf>
    <xf numFmtId="199" fontId="34" fillId="0" borderId="0" xfId="0" applyNumberFormat="1" applyFont="1" applyFill="1" applyBorder="1" applyAlignment="1">
      <alignment horizontal="right"/>
    </xf>
    <xf numFmtId="199" fontId="34" fillId="0" borderId="0" xfId="0" applyNumberFormat="1" applyFont="1" applyFill="1" applyBorder="1" applyAlignment="1">
      <alignment/>
    </xf>
    <xf numFmtId="199" fontId="0" fillId="0" borderId="0" xfId="0" applyNumberFormat="1" applyBorder="1" applyAlignment="1">
      <alignment horizontal="center"/>
    </xf>
    <xf numFmtId="199" fontId="0" fillId="33" borderId="0" xfId="0" applyNumberFormat="1" applyFill="1" applyBorder="1" applyAlignment="1">
      <alignment/>
    </xf>
    <xf numFmtId="199" fontId="0" fillId="33" borderId="0" xfId="0" applyNumberFormat="1" applyFill="1" applyBorder="1" applyAlignment="1">
      <alignment horizontal="center"/>
    </xf>
    <xf numFmtId="206" fontId="0" fillId="0" borderId="0" xfId="0" applyNumberFormat="1" applyAlignment="1">
      <alignment/>
    </xf>
    <xf numFmtId="208" fontId="0" fillId="0" borderId="0" xfId="0" applyNumberFormat="1" applyAlignment="1">
      <alignment/>
    </xf>
    <xf numFmtId="208" fontId="0" fillId="0" borderId="0" xfId="0" applyNumberFormat="1" applyBorder="1" applyAlignment="1">
      <alignment/>
    </xf>
    <xf numFmtId="0" fontId="0" fillId="0" borderId="0" xfId="0" applyNumberFormat="1" applyAlignment="1">
      <alignment/>
    </xf>
    <xf numFmtId="0" fontId="0" fillId="1" borderId="49" xfId="0" applyFill="1" applyBorder="1" applyAlignment="1">
      <alignment/>
    </xf>
    <xf numFmtId="206" fontId="0" fillId="1" borderId="49" xfId="0" applyNumberFormat="1" applyFill="1" applyBorder="1" applyAlignment="1">
      <alignment/>
    </xf>
    <xf numFmtId="0" fontId="0" fillId="1" borderId="53" xfId="0" applyFill="1" applyBorder="1" applyAlignment="1">
      <alignment horizontal="centerContinuous"/>
    </xf>
    <xf numFmtId="208" fontId="0" fillId="1" borderId="49" xfId="0" applyNumberFormat="1" applyFill="1" applyBorder="1" applyAlignment="1">
      <alignment/>
    </xf>
    <xf numFmtId="0" fontId="0" fillId="1" borderId="52" xfId="0" applyFill="1" applyBorder="1" applyAlignment="1">
      <alignment/>
    </xf>
    <xf numFmtId="206" fontId="0" fillId="1" borderId="52" xfId="0" applyNumberFormat="1" applyFill="1" applyBorder="1" applyAlignment="1">
      <alignment/>
    </xf>
    <xf numFmtId="0" fontId="0" fillId="1" borderId="52" xfId="0" applyFill="1" applyBorder="1" applyAlignment="1">
      <alignment horizontal="right"/>
    </xf>
    <xf numFmtId="0" fontId="0" fillId="1" borderId="52" xfId="0" applyFill="1" applyBorder="1" applyAlignment="1">
      <alignment horizontal="centerContinuous"/>
    </xf>
    <xf numFmtId="208" fontId="0" fillId="1" borderId="52" xfId="0" applyNumberFormat="1" applyFill="1" applyBorder="1" applyAlignment="1">
      <alignment/>
    </xf>
    <xf numFmtId="0" fontId="0" fillId="0" borderId="53" xfId="0" applyBorder="1" applyAlignment="1">
      <alignment/>
    </xf>
    <xf numFmtId="206" fontId="0" fillId="0" borderId="53" xfId="0" applyNumberFormat="1" applyBorder="1" applyAlignment="1">
      <alignment/>
    </xf>
    <xf numFmtId="0" fontId="34" fillId="0" borderId="53" xfId="0" applyFont="1" applyBorder="1" applyAlignment="1">
      <alignment/>
    </xf>
    <xf numFmtId="194" fontId="33" fillId="0" borderId="53" xfId="0" applyNumberFormat="1" applyFont="1" applyBorder="1" applyAlignment="1">
      <alignment/>
    </xf>
    <xf numFmtId="194" fontId="36" fillId="0" borderId="53" xfId="0" applyNumberFormat="1" applyFont="1" applyBorder="1" applyAlignment="1">
      <alignment/>
    </xf>
    <xf numFmtId="194" fontId="0" fillId="0" borderId="53" xfId="0" applyNumberFormat="1" applyBorder="1" applyAlignment="1">
      <alignment/>
    </xf>
    <xf numFmtId="210" fontId="0" fillId="0" borderId="53" xfId="0" applyNumberFormat="1" applyBorder="1" applyAlignment="1">
      <alignment/>
    </xf>
    <xf numFmtId="194" fontId="34" fillId="0" borderId="53" xfId="0" applyNumberFormat="1" applyFont="1" applyBorder="1" applyAlignment="1">
      <alignment/>
    </xf>
    <xf numFmtId="194" fontId="33" fillId="0" borderId="0" xfId="0" applyNumberFormat="1" applyFont="1" applyBorder="1" applyAlignment="1">
      <alignment/>
    </xf>
    <xf numFmtId="194" fontId="36" fillId="0" borderId="0" xfId="0" applyNumberFormat="1" applyFont="1" applyAlignment="1">
      <alignment/>
    </xf>
    <xf numFmtId="194" fontId="0" fillId="0" borderId="0" xfId="0" applyNumberFormat="1" applyBorder="1" applyAlignment="1">
      <alignment/>
    </xf>
    <xf numFmtId="210" fontId="0" fillId="0" borderId="0" xfId="0" applyNumberFormat="1" applyAlignment="1">
      <alignment/>
    </xf>
    <xf numFmtId="194" fontId="0" fillId="0" borderId="0" xfId="0" applyNumberFormat="1" applyAlignment="1">
      <alignment/>
    </xf>
    <xf numFmtId="194" fontId="34" fillId="0" borderId="0" xfId="0" applyNumberFormat="1" applyFont="1" applyAlignment="1">
      <alignment/>
    </xf>
    <xf numFmtId="0" fontId="0" fillId="0" borderId="0" xfId="0" applyNumberFormat="1" applyBorder="1" applyAlignment="1">
      <alignment/>
    </xf>
    <xf numFmtId="0" fontId="0" fillId="0" borderId="57" xfId="0" applyBorder="1" applyAlignment="1">
      <alignment/>
    </xf>
    <xf numFmtId="0" fontId="34" fillId="0" borderId="57" xfId="0" applyFont="1" applyBorder="1" applyAlignment="1">
      <alignment/>
    </xf>
    <xf numFmtId="194" fontId="34" fillId="0" borderId="57" xfId="0" applyNumberFormat="1" applyFont="1" applyBorder="1" applyAlignment="1">
      <alignment/>
    </xf>
    <xf numFmtId="210" fontId="34" fillId="0" borderId="57" xfId="0" applyNumberFormat="1" applyFont="1" applyBorder="1" applyAlignment="1">
      <alignment/>
    </xf>
    <xf numFmtId="194" fontId="0" fillId="0" borderId="57" xfId="0" applyNumberFormat="1" applyBorder="1" applyAlignment="1">
      <alignment/>
    </xf>
    <xf numFmtId="210" fontId="0" fillId="0" borderId="57" xfId="0" applyNumberFormat="1" applyBorder="1" applyAlignment="1">
      <alignment/>
    </xf>
    <xf numFmtId="206" fontId="0" fillId="0" borderId="54" xfId="0" applyNumberFormat="1" applyBorder="1" applyAlignment="1">
      <alignment/>
    </xf>
    <xf numFmtId="0" fontId="34" fillId="0" borderId="54" xfId="0" applyFont="1" applyBorder="1" applyAlignment="1">
      <alignment/>
    </xf>
    <xf numFmtId="194" fontId="33" fillId="0" borderId="54" xfId="0" applyNumberFormat="1" applyFont="1" applyBorder="1" applyAlignment="1">
      <alignment/>
    </xf>
    <xf numFmtId="194" fontId="36" fillId="0" borderId="0" xfId="0" applyNumberFormat="1" applyFont="1" applyBorder="1" applyAlignment="1">
      <alignment/>
    </xf>
    <xf numFmtId="210" fontId="0" fillId="0" borderId="0" xfId="0" applyNumberFormat="1" applyBorder="1" applyAlignment="1">
      <alignment/>
    </xf>
    <xf numFmtId="194" fontId="34" fillId="0" borderId="0" xfId="0" applyNumberFormat="1" applyFont="1" applyBorder="1" applyAlignment="1">
      <alignment/>
    </xf>
    <xf numFmtId="206" fontId="0" fillId="0" borderId="0" xfId="0" applyNumberFormat="1" applyBorder="1" applyAlignment="1">
      <alignment/>
    </xf>
    <xf numFmtId="0" fontId="0" fillId="0" borderId="41" xfId="0" applyBorder="1" applyAlignment="1">
      <alignment/>
    </xf>
    <xf numFmtId="0" fontId="34" fillId="0" borderId="41" xfId="0" applyFont="1" applyBorder="1" applyAlignment="1">
      <alignment/>
    </xf>
    <xf numFmtId="194" fontId="34" fillId="0" borderId="41" xfId="0" applyNumberFormat="1" applyFont="1" applyBorder="1" applyAlignment="1">
      <alignment/>
    </xf>
    <xf numFmtId="206" fontId="0" fillId="0" borderId="52" xfId="0" applyNumberFormat="1" applyBorder="1" applyAlignment="1">
      <alignment/>
    </xf>
    <xf numFmtId="0" fontId="0" fillId="0" borderId="58" xfId="0" applyBorder="1" applyAlignment="1">
      <alignment/>
    </xf>
    <xf numFmtId="0" fontId="34" fillId="0" borderId="58" xfId="0" applyFont="1" applyBorder="1" applyAlignment="1">
      <alignment/>
    </xf>
    <xf numFmtId="194" fontId="0" fillId="0" borderId="58" xfId="0" applyNumberFormat="1" applyBorder="1" applyAlignment="1">
      <alignment/>
    </xf>
    <xf numFmtId="210" fontId="0" fillId="0" borderId="58" xfId="0" applyNumberFormat="1" applyBorder="1" applyAlignment="1">
      <alignment/>
    </xf>
    <xf numFmtId="194" fontId="34" fillId="0" borderId="58" xfId="0" applyNumberFormat="1" applyFont="1" applyBorder="1" applyAlignment="1">
      <alignment/>
    </xf>
    <xf numFmtId="0" fontId="9" fillId="0" borderId="0" xfId="0" applyFont="1" applyAlignment="1">
      <alignment horizontal="justify"/>
    </xf>
    <xf numFmtId="0" fontId="9" fillId="0" borderId="59" xfId="0" applyFont="1" applyBorder="1" applyAlignment="1">
      <alignment horizontal="justify" vertical="top" wrapText="1"/>
    </xf>
    <xf numFmtId="0" fontId="9" fillId="0" borderId="0" xfId="0" applyFont="1" applyAlignment="1">
      <alignment horizontal="center"/>
    </xf>
    <xf numFmtId="0" fontId="9" fillId="0" borderId="60" xfId="0" applyFont="1" applyBorder="1" applyAlignment="1">
      <alignment horizontal="justify" vertical="top" wrapText="1"/>
    </xf>
    <xf numFmtId="0" fontId="9" fillId="0" borderId="61" xfId="0" applyFont="1" applyBorder="1" applyAlignment="1">
      <alignment horizontal="justify" vertical="top" wrapText="1"/>
    </xf>
    <xf numFmtId="0" fontId="9" fillId="0" borderId="61" xfId="0" applyFont="1" applyBorder="1" applyAlignment="1">
      <alignment horizontal="center" vertical="top" wrapText="1"/>
    </xf>
    <xf numFmtId="0" fontId="0" fillId="0" borderId="61" xfId="0" applyBorder="1" applyAlignment="1">
      <alignment vertical="top" wrapText="1"/>
    </xf>
    <xf numFmtId="0" fontId="0" fillId="0" borderId="59" xfId="0" applyBorder="1" applyAlignment="1">
      <alignment vertical="top" wrapText="1"/>
    </xf>
    <xf numFmtId="0" fontId="9" fillId="0" borderId="62" xfId="0" applyFont="1" applyBorder="1" applyAlignment="1">
      <alignment horizontal="center" vertical="top" wrapText="1"/>
    </xf>
    <xf numFmtId="0" fontId="9" fillId="0" borderId="63" xfId="0" applyFont="1" applyBorder="1" applyAlignment="1">
      <alignment horizontal="justify" vertical="top" wrapText="1"/>
    </xf>
    <xf numFmtId="0" fontId="9" fillId="0" borderId="0" xfId="0" applyFont="1" applyBorder="1" applyAlignment="1">
      <alignment horizontal="justify" vertical="top" wrapText="1"/>
    </xf>
    <xf numFmtId="0" fontId="9" fillId="0" borderId="64" xfId="0" applyFont="1" applyBorder="1" applyAlignment="1">
      <alignment horizontal="center" vertical="top" wrapText="1"/>
    </xf>
    <xf numFmtId="0" fontId="0" fillId="0" borderId="65" xfId="0" applyBorder="1" applyAlignment="1">
      <alignment horizontal="center" vertical="top" wrapText="1"/>
    </xf>
    <xf numFmtId="3" fontId="9" fillId="0" borderId="62" xfId="0" applyNumberFormat="1" applyFont="1" applyBorder="1" applyAlignment="1">
      <alignment horizontal="center" vertical="top" wrapText="1"/>
    </xf>
    <xf numFmtId="3" fontId="9" fillId="0" borderId="66" xfId="0" applyNumberFormat="1" applyFont="1" applyBorder="1" applyAlignment="1">
      <alignment horizontal="center" vertical="top" wrapText="1"/>
    </xf>
    <xf numFmtId="0" fontId="9" fillId="0" borderId="65" xfId="0" applyFont="1" applyBorder="1" applyAlignment="1">
      <alignment horizontal="center" vertical="top" wrapText="1"/>
    </xf>
    <xf numFmtId="0" fontId="10" fillId="0" borderId="60" xfId="0" applyFont="1" applyBorder="1" applyAlignment="1">
      <alignment horizontal="center" vertical="top"/>
    </xf>
    <xf numFmtId="0" fontId="10" fillId="0" borderId="61" xfId="0" applyFont="1" applyBorder="1" applyAlignment="1">
      <alignment horizontal="center" vertical="top"/>
    </xf>
    <xf numFmtId="0" fontId="9" fillId="0" borderId="61" xfId="0" applyFont="1" applyBorder="1" applyAlignment="1">
      <alignment horizontal="center" vertical="top"/>
    </xf>
    <xf numFmtId="0" fontId="9" fillId="0" borderId="59" xfId="0" applyFont="1" applyBorder="1" applyAlignment="1">
      <alignment horizontal="center" vertical="top"/>
    </xf>
    <xf numFmtId="0" fontId="9" fillId="0" borderId="66" xfId="0" applyFont="1" applyBorder="1" applyAlignment="1">
      <alignment horizontal="center" vertical="top" wrapText="1"/>
    </xf>
    <xf numFmtId="0" fontId="10" fillId="0" borderId="0" xfId="0" applyFont="1" applyAlignment="1">
      <alignment vertical="top"/>
    </xf>
    <xf numFmtId="0" fontId="9" fillId="0" borderId="0" xfId="0" applyFont="1" applyAlignment="1">
      <alignment vertical="top"/>
    </xf>
    <xf numFmtId="0" fontId="10" fillId="0" borderId="0" xfId="0" applyFont="1" applyAlignment="1">
      <alignment/>
    </xf>
    <xf numFmtId="0" fontId="38" fillId="0" borderId="0" xfId="0" applyFont="1" applyAlignment="1">
      <alignment vertical="top" wrapText="1"/>
    </xf>
    <xf numFmtId="58" fontId="38" fillId="0" borderId="0" xfId="0" applyNumberFormat="1" applyFont="1" applyAlignment="1">
      <alignment vertical="top" wrapText="1"/>
    </xf>
    <xf numFmtId="0" fontId="38" fillId="0" borderId="0" xfId="0" applyFont="1" applyAlignment="1">
      <alignment horizontal="center" vertical="top" wrapText="1"/>
    </xf>
    <xf numFmtId="0" fontId="9" fillId="0" borderId="67" xfId="0" applyFont="1" applyBorder="1" applyAlignment="1">
      <alignment horizontal="justify" vertical="top" wrapText="1"/>
    </xf>
    <xf numFmtId="0" fontId="37" fillId="0" borderId="0" xfId="0" applyFont="1" applyAlignment="1">
      <alignment horizontal="center"/>
    </xf>
    <xf numFmtId="0" fontId="0" fillId="0" borderId="0" xfId="0" applyAlignment="1">
      <alignment/>
    </xf>
    <xf numFmtId="203" fontId="15" fillId="0" borderId="18" xfId="61" applyNumberFormat="1" applyFont="1" applyBorder="1" applyAlignment="1" quotePrefix="1">
      <alignment horizontal="right" vertical="top" shrinkToFit="1"/>
      <protection/>
    </xf>
    <xf numFmtId="0" fontId="15" fillId="0" borderId="23" xfId="61" applyFont="1" applyBorder="1" applyAlignment="1">
      <alignment horizontal="right" vertical="top" shrinkToFit="1"/>
      <protection/>
    </xf>
    <xf numFmtId="0" fontId="20" fillId="0" borderId="18" xfId="61" applyFont="1" applyFill="1" applyBorder="1" applyAlignment="1">
      <alignment horizontal="center" vertical="center" shrinkToFit="1"/>
      <protection/>
    </xf>
    <xf numFmtId="0" fontId="20" fillId="0" borderId="23" xfId="61" applyFont="1" applyFill="1" applyBorder="1" applyAlignment="1">
      <alignment horizontal="center" vertical="center" shrinkToFit="1"/>
      <protection/>
    </xf>
    <xf numFmtId="38" fontId="15" fillId="0" borderId="47" xfId="49" applyFont="1" applyFill="1" applyBorder="1" applyAlignment="1" quotePrefix="1">
      <alignment horizontal="right" vertical="center" shrinkToFit="1"/>
    </xf>
    <xf numFmtId="38" fontId="15" fillId="0" borderId="18" xfId="49" applyFont="1" applyFill="1" applyBorder="1" applyAlignment="1" quotePrefix="1">
      <alignment horizontal="right" vertical="center" shrinkToFit="1"/>
    </xf>
    <xf numFmtId="0" fontId="15" fillId="0" borderId="18" xfId="61" applyFont="1" applyBorder="1" applyAlignment="1">
      <alignment horizontal="right" vertical="center" shrinkToFit="1"/>
      <protection/>
    </xf>
    <xf numFmtId="0" fontId="15" fillId="0" borderId="23" xfId="61" applyFont="1" applyBorder="1" applyAlignment="1">
      <alignment horizontal="right" vertical="center" shrinkToFit="1"/>
      <protection/>
    </xf>
    <xf numFmtId="38" fontId="15" fillId="0" borderId="47" xfId="49" applyFont="1" applyFill="1" applyBorder="1" applyAlignment="1" quotePrefix="1">
      <alignment shrinkToFit="1"/>
    </xf>
    <xf numFmtId="0" fontId="15" fillId="0" borderId="18" xfId="61" applyFont="1" applyBorder="1" applyAlignment="1">
      <alignment horizontal="distributed" shrinkToFit="1"/>
      <protection/>
    </xf>
    <xf numFmtId="0" fontId="20" fillId="0" borderId="68" xfId="61" applyFont="1" applyFill="1" applyBorder="1" applyAlignment="1">
      <alignment horizontal="center" vertical="center" shrinkToFit="1"/>
      <protection/>
    </xf>
    <xf numFmtId="0" fontId="20" fillId="0" borderId="42" xfId="61" applyFont="1" applyFill="1" applyBorder="1" applyAlignment="1">
      <alignment horizontal="center" vertical="center" shrinkToFit="1"/>
      <protection/>
    </xf>
    <xf numFmtId="0" fontId="15" fillId="0" borderId="18" xfId="61" applyFont="1" applyBorder="1" applyAlignment="1">
      <alignment horizontal="distributed" vertical="center" shrinkToFit="1"/>
      <protection/>
    </xf>
    <xf numFmtId="0" fontId="15" fillId="0" borderId="23" xfId="61" applyFont="1" applyBorder="1" applyAlignment="1">
      <alignment horizontal="distributed" vertical="center" shrinkToFit="1"/>
      <protection/>
    </xf>
    <xf numFmtId="6" fontId="20" fillId="0" borderId="11" xfId="58" applyFont="1" applyBorder="1" applyAlignment="1">
      <alignment horizontal="center" vertical="center" shrinkToFit="1"/>
    </xf>
    <xf numFmtId="6" fontId="20" fillId="0" borderId="19" xfId="58" applyFont="1" applyBorder="1" applyAlignment="1">
      <alignment horizontal="center" vertical="center" shrinkToFit="1"/>
    </xf>
    <xf numFmtId="38" fontId="20" fillId="0" borderId="13" xfId="49" applyFont="1" applyBorder="1" applyAlignment="1">
      <alignment horizontal="center" vertical="center" shrinkToFit="1"/>
    </xf>
    <xf numFmtId="38" fontId="20" fillId="0" borderId="51" xfId="49" applyFont="1" applyBorder="1" applyAlignment="1">
      <alignment horizontal="center" vertical="center" shrinkToFit="1"/>
    </xf>
    <xf numFmtId="38" fontId="20" fillId="0" borderId="32" xfId="49" applyFont="1" applyBorder="1" applyAlignment="1">
      <alignment horizontal="center" vertical="center" shrinkToFit="1"/>
    </xf>
    <xf numFmtId="193" fontId="15" fillId="0" borderId="69" xfId="61" applyNumberFormat="1" applyFont="1" applyBorder="1" applyAlignment="1">
      <alignment horizontal="right" vertical="center"/>
      <protection/>
    </xf>
    <xf numFmtId="193" fontId="15" fillId="0" borderId="41" xfId="61" applyNumberFormat="1" applyFont="1" applyBorder="1" applyAlignment="1">
      <alignment horizontal="right" vertical="center"/>
      <protection/>
    </xf>
    <xf numFmtId="193" fontId="15" fillId="0" borderId="37" xfId="61" applyNumberFormat="1" applyFont="1" applyBorder="1" applyAlignment="1">
      <alignment horizontal="right" vertical="center"/>
      <protection/>
    </xf>
    <xf numFmtId="191" fontId="15" fillId="0" borderId="42" xfId="61" applyNumberFormat="1" applyFont="1" applyBorder="1" applyAlignment="1">
      <alignment horizontal="right" vertical="center"/>
      <protection/>
    </xf>
    <xf numFmtId="191" fontId="15" fillId="0" borderId="10" xfId="61" applyNumberFormat="1" applyFont="1" applyBorder="1" applyAlignment="1">
      <alignment horizontal="right" vertical="center"/>
      <protection/>
    </xf>
    <xf numFmtId="191" fontId="15" fillId="0" borderId="27" xfId="61" applyNumberFormat="1" applyFont="1" applyBorder="1" applyAlignment="1">
      <alignment horizontal="right" vertical="center"/>
      <protection/>
    </xf>
    <xf numFmtId="6" fontId="20" fillId="0" borderId="13" xfId="58" applyFont="1" applyBorder="1" applyAlignment="1">
      <alignment horizontal="center" vertical="center"/>
    </xf>
    <xf numFmtId="6" fontId="20" fillId="0" borderId="51" xfId="58" applyFont="1" applyBorder="1" applyAlignment="1">
      <alignment horizontal="center" vertical="center"/>
    </xf>
    <xf numFmtId="6" fontId="20" fillId="0" borderId="32" xfId="58" applyFont="1" applyBorder="1" applyAlignment="1">
      <alignment horizontal="center" vertical="center"/>
    </xf>
    <xf numFmtId="6" fontId="16" fillId="0" borderId="0" xfId="58" applyFont="1" applyAlignment="1">
      <alignment horizontal="center" shrinkToFit="1"/>
    </xf>
    <xf numFmtId="203" fontId="15" fillId="0" borderId="42" xfId="61" applyNumberFormat="1" applyFont="1" applyBorder="1" applyAlignment="1" quotePrefix="1">
      <alignment horizontal="right" vertical="center" shrinkToFit="1"/>
      <protection/>
    </xf>
    <xf numFmtId="203" fontId="15" fillId="0" borderId="10" xfId="61" applyNumberFormat="1" applyFont="1" applyBorder="1" applyAlignment="1" quotePrefix="1">
      <alignment horizontal="right" vertical="center" shrinkToFit="1"/>
      <protection/>
    </xf>
    <xf numFmtId="203" fontId="15" fillId="0" borderId="27" xfId="61" applyNumberFormat="1" applyFont="1" applyBorder="1" applyAlignment="1" quotePrefix="1">
      <alignment horizontal="right" vertical="center" shrinkToFit="1"/>
      <protection/>
    </xf>
    <xf numFmtId="38" fontId="15" fillId="0" borderId="69" xfId="61" applyNumberFormat="1" applyFont="1" applyBorder="1" applyAlignment="1">
      <alignment vertical="center" shrinkToFit="1"/>
      <protection/>
    </xf>
    <xf numFmtId="38" fontId="15" fillId="0" borderId="41" xfId="61" applyNumberFormat="1" applyFont="1" applyBorder="1" applyAlignment="1">
      <alignment vertical="center" shrinkToFit="1"/>
      <protection/>
    </xf>
    <xf numFmtId="38" fontId="15" fillId="0" borderId="37" xfId="61" applyNumberFormat="1" applyFont="1" applyBorder="1" applyAlignment="1">
      <alignment vertical="center" shrinkToFit="1"/>
      <protection/>
    </xf>
    <xf numFmtId="0" fontId="15" fillId="0" borderId="37" xfId="61" applyFont="1" applyBorder="1" applyAlignment="1">
      <alignment horizontal="right" vertical="center"/>
      <protection/>
    </xf>
    <xf numFmtId="38" fontId="15" fillId="0" borderId="42" xfId="49" applyFont="1" applyBorder="1" applyAlignment="1">
      <alignment vertical="center" shrinkToFit="1"/>
    </xf>
    <xf numFmtId="38" fontId="15" fillId="0" borderId="10" xfId="49" applyFont="1" applyBorder="1" applyAlignment="1">
      <alignment vertical="center" shrinkToFit="1"/>
    </xf>
    <xf numFmtId="38" fontId="15" fillId="0" borderId="27" xfId="49" applyFont="1" applyBorder="1" applyAlignment="1">
      <alignment vertical="center" shrinkToFit="1"/>
    </xf>
    <xf numFmtId="0" fontId="20" fillId="0" borderId="11" xfId="61" applyFont="1" applyBorder="1" applyAlignment="1">
      <alignment horizontal="center" vertical="center" shrinkToFit="1"/>
      <protection/>
    </xf>
    <xf numFmtId="0" fontId="20" fillId="0" borderId="19" xfId="61" applyFont="1" applyBorder="1" applyAlignment="1">
      <alignment horizontal="center" vertical="center" shrinkToFit="1"/>
      <protection/>
    </xf>
    <xf numFmtId="38" fontId="22" fillId="0" borderId="47" xfId="49" applyFont="1" applyBorder="1" applyAlignment="1">
      <alignment vertical="center" shrinkToFit="1"/>
    </xf>
    <xf numFmtId="0" fontId="15" fillId="0" borderId="23" xfId="61" applyFont="1" applyBorder="1" applyAlignment="1">
      <alignment vertical="center" shrinkToFit="1"/>
      <protection/>
    </xf>
    <xf numFmtId="38" fontId="21" fillId="0" borderId="47" xfId="49" applyFont="1" applyBorder="1" applyAlignment="1">
      <alignment vertical="center" shrinkToFit="1"/>
    </xf>
    <xf numFmtId="0" fontId="19" fillId="0" borderId="23" xfId="61" applyFont="1" applyBorder="1" applyAlignment="1">
      <alignment vertical="center" shrinkToFit="1"/>
      <protection/>
    </xf>
    <xf numFmtId="38" fontId="20" fillId="0" borderId="11" xfId="49" applyFont="1" applyBorder="1" applyAlignment="1">
      <alignment horizontal="center" vertical="center" shrinkToFit="1"/>
    </xf>
    <xf numFmtId="38" fontId="20" fillId="0" borderId="19" xfId="49" applyFont="1" applyBorder="1" applyAlignment="1">
      <alignment horizontal="center" vertical="center" shrinkToFit="1"/>
    </xf>
    <xf numFmtId="193" fontId="15" fillId="0" borderId="13" xfId="61" applyNumberFormat="1" applyFont="1" applyBorder="1" applyAlignment="1">
      <alignment horizontal="right" vertical="center"/>
      <protection/>
    </xf>
    <xf numFmtId="193" fontId="15" fillId="0" borderId="51" xfId="61" applyNumberFormat="1" applyFont="1" applyBorder="1" applyAlignment="1">
      <alignment horizontal="right" vertical="center"/>
      <protection/>
    </xf>
    <xf numFmtId="193" fontId="15" fillId="0" borderId="32" xfId="61" applyNumberFormat="1" applyFont="1" applyBorder="1" applyAlignment="1">
      <alignment horizontal="right" vertical="center"/>
      <protection/>
    </xf>
    <xf numFmtId="0" fontId="16" fillId="0" borderId="0" xfId="61" applyFont="1" applyAlignment="1">
      <alignment horizontal="center" vertical="center" shrinkToFit="1"/>
      <protection/>
    </xf>
    <xf numFmtId="38" fontId="15" fillId="0" borderId="47" xfId="49" applyFont="1" applyFill="1" applyBorder="1" applyAlignment="1" quotePrefix="1">
      <alignment horizontal="center" vertical="center" shrinkToFit="1"/>
    </xf>
    <xf numFmtId="38" fontId="15" fillId="0" borderId="23" xfId="49" applyFont="1" applyFill="1" applyBorder="1" applyAlignment="1" quotePrefix="1">
      <alignment horizontal="center" vertical="center" shrinkToFit="1"/>
    </xf>
    <xf numFmtId="193" fontId="15" fillId="0" borderId="42" xfId="61" applyNumberFormat="1" applyFont="1" applyBorder="1" applyAlignment="1">
      <alignment horizontal="right" vertical="center"/>
      <protection/>
    </xf>
    <xf numFmtId="193" fontId="15" fillId="0" borderId="10" xfId="61" applyNumberFormat="1" applyFont="1" applyBorder="1" applyAlignment="1">
      <alignment horizontal="right" vertical="center"/>
      <protection/>
    </xf>
    <xf numFmtId="0" fontId="15" fillId="0" borderId="27" xfId="61" applyFont="1" applyBorder="1" applyAlignment="1">
      <alignment horizontal="right" vertical="center"/>
      <protection/>
    </xf>
    <xf numFmtId="0" fontId="25" fillId="0" borderId="0" xfId="0" applyFont="1" applyFill="1" applyBorder="1" applyAlignment="1" quotePrefix="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7資料⑥：四半期報（相談・検査）"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581025</xdr:colOff>
      <xdr:row>0</xdr:row>
      <xdr:rowOff>0</xdr:rowOff>
    </xdr:to>
    <xdr:sp>
      <xdr:nvSpPr>
        <xdr:cNvPr id="1" name="Text Box 1"/>
        <xdr:cNvSpPr txBox="1">
          <a:spLocks noChangeArrowheads="1"/>
        </xdr:cNvSpPr>
      </xdr:nvSpPr>
      <xdr:spPr>
        <a:xfrm>
          <a:off x="28575" y="0"/>
          <a:ext cx="1409700" cy="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レク後解禁</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gi\Local%20Settings\Temporary%20Internet%20Files\Content.IE5\RZ1NJ98W\107&#36039;&#26009;&#9312;&#24863;&#26579;&#24773;&#225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1"/>
      <sheetName val="表2"/>
      <sheetName val="表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29"/>
  <sheetViews>
    <sheetView zoomScalePageLayoutView="0" workbookViewId="0" topLeftCell="A1">
      <selection activeCell="A1" sqref="A1"/>
    </sheetView>
  </sheetViews>
  <sheetFormatPr defaultColWidth="9.00390625" defaultRowHeight="13.5"/>
  <cols>
    <col min="1" max="1" width="86.375" style="0" customWidth="1"/>
  </cols>
  <sheetData>
    <row r="1" ht="14.25">
      <c r="A1" s="324"/>
    </row>
    <row r="2" ht="14.25">
      <c r="A2" s="325">
        <v>39022</v>
      </c>
    </row>
    <row r="3" ht="14.25">
      <c r="A3" s="326" t="s">
        <v>292</v>
      </c>
    </row>
    <row r="4" ht="14.25">
      <c r="A4" s="324"/>
    </row>
    <row r="5" ht="14.25">
      <c r="A5" s="324" t="s">
        <v>293</v>
      </c>
    </row>
    <row r="6" ht="28.5">
      <c r="A6" s="324" t="s">
        <v>294</v>
      </c>
    </row>
    <row r="7" ht="28.5">
      <c r="A7" s="324" t="s">
        <v>295</v>
      </c>
    </row>
    <row r="8" ht="28.5">
      <c r="A8" s="324" t="s">
        <v>296</v>
      </c>
    </row>
    <row r="9" ht="14.25">
      <c r="A9" s="324"/>
    </row>
    <row r="10" ht="42.75">
      <c r="A10" s="324" t="s">
        <v>297</v>
      </c>
    </row>
    <row r="11" ht="28.5">
      <c r="A11" s="324" t="s">
        <v>298</v>
      </c>
    </row>
    <row r="12" ht="42.75">
      <c r="A12" s="324" t="s">
        <v>299</v>
      </c>
    </row>
    <row r="13" ht="42.75">
      <c r="A13" s="324" t="s">
        <v>300</v>
      </c>
    </row>
    <row r="14" ht="57">
      <c r="A14" s="324" t="s">
        <v>301</v>
      </c>
    </row>
    <row r="15" ht="14.25">
      <c r="A15" s="324"/>
    </row>
    <row r="16" ht="57">
      <c r="A16" s="324" t="s">
        <v>302</v>
      </c>
    </row>
    <row r="17" ht="14.25">
      <c r="A17" s="324"/>
    </row>
    <row r="18" ht="42.75">
      <c r="A18" s="324" t="s">
        <v>303</v>
      </c>
    </row>
    <row r="19" ht="14.25">
      <c r="A19" s="324" t="s">
        <v>304</v>
      </c>
    </row>
    <row r="20" ht="14.25">
      <c r="A20" s="324"/>
    </row>
    <row r="21" ht="57">
      <c r="A21" s="324" t="s">
        <v>305</v>
      </c>
    </row>
    <row r="22" ht="14.25">
      <c r="A22" s="324"/>
    </row>
    <row r="23" ht="85.5">
      <c r="A23" s="324" t="s">
        <v>306</v>
      </c>
    </row>
    <row r="24" ht="14.25">
      <c r="A24" s="324"/>
    </row>
    <row r="25" ht="42.75">
      <c r="A25" s="324" t="s">
        <v>307</v>
      </c>
    </row>
    <row r="26" ht="42.75">
      <c r="A26" s="324" t="s">
        <v>308</v>
      </c>
    </row>
    <row r="27" ht="14.25">
      <c r="A27" s="324"/>
    </row>
    <row r="28" ht="71.25">
      <c r="A28" s="324" t="s">
        <v>309</v>
      </c>
    </row>
    <row r="29" ht="14.25">
      <c r="A29" s="324"/>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47"/>
  <sheetViews>
    <sheetView zoomScalePageLayoutView="0" workbookViewId="0" topLeftCell="A22">
      <selection activeCell="A49" sqref="A49"/>
    </sheetView>
  </sheetViews>
  <sheetFormatPr defaultColWidth="9.00390625" defaultRowHeight="13.5"/>
  <cols>
    <col min="1" max="1" width="94.25390625" style="0" customWidth="1"/>
  </cols>
  <sheetData>
    <row r="1" ht="14.25">
      <c r="A1" s="8"/>
    </row>
    <row r="2" ht="13.5">
      <c r="A2" s="9">
        <v>39022</v>
      </c>
    </row>
    <row r="3" ht="13.5">
      <c r="A3" s="10"/>
    </row>
    <row r="4" ht="13.5">
      <c r="A4" s="12" t="s">
        <v>29</v>
      </c>
    </row>
    <row r="5" ht="13.5">
      <c r="A5" s="10"/>
    </row>
    <row r="6" ht="25.5">
      <c r="A6" s="10" t="s">
        <v>30</v>
      </c>
    </row>
    <row r="7" ht="13.5">
      <c r="A7" s="10"/>
    </row>
    <row r="8" ht="25.5">
      <c r="A8" s="10" t="s">
        <v>31</v>
      </c>
    </row>
    <row r="9" ht="13.5">
      <c r="A9" s="10" t="s">
        <v>32</v>
      </c>
    </row>
    <row r="10" ht="38.25">
      <c r="A10" s="10" t="s">
        <v>33</v>
      </c>
    </row>
    <row r="11" ht="13.5">
      <c r="A11" s="10"/>
    </row>
    <row r="12" ht="13.5">
      <c r="A12" s="10" t="s">
        <v>34</v>
      </c>
    </row>
    <row r="13" ht="13.5">
      <c r="A13" s="10"/>
    </row>
    <row r="14" ht="25.5">
      <c r="A14" s="10" t="s">
        <v>35</v>
      </c>
    </row>
    <row r="15" ht="13.5">
      <c r="A15" s="10"/>
    </row>
    <row r="16" ht="13.5">
      <c r="A16" s="10" t="s">
        <v>36</v>
      </c>
    </row>
    <row r="17" ht="13.5">
      <c r="A17" s="10"/>
    </row>
    <row r="18" ht="25.5">
      <c r="A18" s="10" t="s">
        <v>37</v>
      </c>
    </row>
    <row r="19" ht="13.5">
      <c r="A19" s="10"/>
    </row>
    <row r="20" ht="13.5">
      <c r="A20" s="10" t="s">
        <v>38</v>
      </c>
    </row>
    <row r="21" ht="25.5">
      <c r="A21" s="10" t="s">
        <v>39</v>
      </c>
    </row>
    <row r="22" ht="13.5">
      <c r="A22" s="10" t="s">
        <v>40</v>
      </c>
    </row>
    <row r="23" ht="13.5">
      <c r="A23" s="10" t="s">
        <v>41</v>
      </c>
    </row>
    <row r="24" ht="13.5">
      <c r="A24" s="10" t="s">
        <v>42</v>
      </c>
    </row>
    <row r="25" ht="13.5">
      <c r="A25" s="10"/>
    </row>
    <row r="26" ht="25.5">
      <c r="A26" s="10" t="s">
        <v>43</v>
      </c>
    </row>
    <row r="27" ht="25.5">
      <c r="A27" s="10" t="s">
        <v>44</v>
      </c>
    </row>
    <row r="28" ht="13.5">
      <c r="A28" s="10"/>
    </row>
    <row r="29" ht="25.5">
      <c r="A29" s="10" t="s">
        <v>45</v>
      </c>
    </row>
    <row r="30" ht="25.5">
      <c r="A30" s="10" t="s">
        <v>46</v>
      </c>
    </row>
    <row r="31" ht="13.5">
      <c r="A31" s="10"/>
    </row>
    <row r="32" ht="25.5">
      <c r="A32" s="10" t="s">
        <v>47</v>
      </c>
    </row>
    <row r="33" ht="25.5">
      <c r="A33" s="10" t="s">
        <v>48</v>
      </c>
    </row>
    <row r="34" ht="13.5">
      <c r="A34" s="10"/>
    </row>
    <row r="35" ht="25.5">
      <c r="A35" s="10" t="s">
        <v>49</v>
      </c>
    </row>
    <row r="36" ht="25.5">
      <c r="A36" s="10" t="s">
        <v>50</v>
      </c>
    </row>
    <row r="37" ht="13.5">
      <c r="A37" s="10"/>
    </row>
    <row r="38" ht="13.5">
      <c r="A38" s="10" t="s">
        <v>51</v>
      </c>
    </row>
    <row r="39" ht="13.5">
      <c r="A39" s="10" t="s">
        <v>52</v>
      </c>
    </row>
    <row r="40" ht="13.5">
      <c r="A40" s="10" t="s">
        <v>53</v>
      </c>
    </row>
    <row r="41" ht="13.5">
      <c r="A41" s="10"/>
    </row>
    <row r="42" ht="13.5">
      <c r="A42" s="13" t="s">
        <v>54</v>
      </c>
    </row>
    <row r="43" ht="13.5">
      <c r="A43" s="13" t="s">
        <v>55</v>
      </c>
    </row>
    <row r="44" ht="13.5">
      <c r="A44" s="13" t="s">
        <v>56</v>
      </c>
    </row>
    <row r="45" ht="13.5">
      <c r="A45" s="10"/>
    </row>
    <row r="46" ht="25.5">
      <c r="A46" s="10" t="s">
        <v>57</v>
      </c>
    </row>
    <row r="47" ht="13.5">
      <c r="A47" s="10"/>
    </row>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E50"/>
  <sheetViews>
    <sheetView zoomScalePageLayoutView="0" workbookViewId="0" topLeftCell="A1">
      <selection activeCell="A1" sqref="A1"/>
    </sheetView>
  </sheetViews>
  <sheetFormatPr defaultColWidth="9.00390625" defaultRowHeight="13.5"/>
  <cols>
    <col min="1" max="1" width="28.375" style="0" customWidth="1"/>
    <col min="2" max="2" width="16.625" style="11" customWidth="1"/>
    <col min="3" max="3" width="27.25390625" style="11" customWidth="1"/>
    <col min="4" max="4" width="14.75390625" style="11" customWidth="1"/>
  </cols>
  <sheetData>
    <row r="1" ht="14.25">
      <c r="A1" s="300"/>
    </row>
    <row r="2" spans="1:3" ht="13.5">
      <c r="A2" s="310"/>
      <c r="C2" s="316" t="s">
        <v>282</v>
      </c>
    </row>
    <row r="3" spans="1:3" ht="13.5">
      <c r="A3" s="310"/>
      <c r="C3" s="317" t="s">
        <v>283</v>
      </c>
    </row>
    <row r="4" spans="1:3" ht="13.5">
      <c r="A4" s="310"/>
      <c r="C4" s="317" t="s">
        <v>284</v>
      </c>
    </row>
    <row r="5" spans="1:3" ht="13.5">
      <c r="A5" s="310"/>
      <c r="C5" s="318" t="s">
        <v>285</v>
      </c>
    </row>
    <row r="6" spans="1:3" ht="13.5">
      <c r="A6" s="310"/>
      <c r="C6" s="319" t="s">
        <v>286</v>
      </c>
    </row>
    <row r="7" ht="14.25">
      <c r="A7" s="300"/>
    </row>
    <row r="8" spans="1:4" ht="15">
      <c r="A8" s="328" t="s">
        <v>222</v>
      </c>
      <c r="B8" s="329"/>
      <c r="C8" s="329"/>
      <c r="D8" s="329"/>
    </row>
    <row r="9" ht="14.25">
      <c r="A9" s="302"/>
    </row>
    <row r="10" ht="14.25">
      <c r="A10" s="300"/>
    </row>
    <row r="11" spans="1:5" ht="13.5">
      <c r="A11" s="303"/>
      <c r="B11" s="311"/>
      <c r="C11" s="311" t="s">
        <v>226</v>
      </c>
      <c r="D11" s="311"/>
      <c r="E11" s="327"/>
    </row>
    <row r="12" spans="1:5" ht="13.5">
      <c r="A12" s="304"/>
      <c r="B12" s="308"/>
      <c r="C12" s="308" t="s">
        <v>227</v>
      </c>
      <c r="D12" s="308"/>
      <c r="E12" s="327"/>
    </row>
    <row r="13" spans="1:5" ht="13.5">
      <c r="A13" s="305" t="s">
        <v>223</v>
      </c>
      <c r="B13" s="308" t="s">
        <v>224</v>
      </c>
      <c r="C13" s="308" t="s">
        <v>228</v>
      </c>
      <c r="D13" s="308" t="s">
        <v>231</v>
      </c>
      <c r="E13" s="327"/>
    </row>
    <row r="14" spans="1:5" ht="13.5">
      <c r="A14" s="306"/>
      <c r="B14" s="308" t="s">
        <v>225</v>
      </c>
      <c r="C14" s="308" t="s">
        <v>229</v>
      </c>
      <c r="D14" s="308" t="s">
        <v>232</v>
      </c>
      <c r="E14" s="327"/>
    </row>
    <row r="15" spans="1:5" ht="13.5">
      <c r="A15" s="307"/>
      <c r="B15" s="312"/>
      <c r="C15" s="315" t="s">
        <v>230</v>
      </c>
      <c r="D15" s="312"/>
      <c r="E15" s="327"/>
    </row>
    <row r="16" spans="1:5" ht="22.5" customHeight="1">
      <c r="A16" s="304"/>
      <c r="B16" s="308" t="s">
        <v>246</v>
      </c>
      <c r="C16" s="308" t="s">
        <v>247</v>
      </c>
      <c r="D16" s="308" t="s">
        <v>261</v>
      </c>
      <c r="E16" s="327"/>
    </row>
    <row r="17" spans="1:5" ht="22.5" customHeight="1">
      <c r="A17" s="304" t="s">
        <v>233</v>
      </c>
      <c r="B17" s="313">
        <v>8217340</v>
      </c>
      <c r="C17" s="308" t="s">
        <v>248</v>
      </c>
      <c r="D17" s="308">
        <v>0.134</v>
      </c>
      <c r="E17" s="327"/>
    </row>
    <row r="18" spans="1:5" ht="22.5" customHeight="1">
      <c r="A18" s="304" t="s">
        <v>234</v>
      </c>
      <c r="B18" s="313">
        <v>7974147</v>
      </c>
      <c r="C18" s="308" t="s">
        <v>249</v>
      </c>
      <c r="D18" s="308">
        <v>0.113</v>
      </c>
      <c r="E18" s="327"/>
    </row>
    <row r="19" spans="1:5" ht="22.5" customHeight="1">
      <c r="A19" s="304" t="s">
        <v>235</v>
      </c>
      <c r="B19" s="313">
        <v>7876682</v>
      </c>
      <c r="C19" s="308" t="s">
        <v>250</v>
      </c>
      <c r="D19" s="308">
        <v>0.165</v>
      </c>
      <c r="E19" s="327"/>
    </row>
    <row r="20" spans="1:5" ht="22.5" customHeight="1">
      <c r="A20" s="304" t="s">
        <v>236</v>
      </c>
      <c r="B20" s="313">
        <v>7743475</v>
      </c>
      <c r="C20" s="308" t="s">
        <v>251</v>
      </c>
      <c r="D20" s="308">
        <v>0.336</v>
      </c>
      <c r="E20" s="327"/>
    </row>
    <row r="21" spans="1:5" ht="22.5" customHeight="1">
      <c r="A21" s="304" t="s">
        <v>237</v>
      </c>
      <c r="B21" s="313">
        <v>8071937</v>
      </c>
      <c r="C21" s="308" t="s">
        <v>252</v>
      </c>
      <c r="D21" s="308">
        <v>0.359</v>
      </c>
      <c r="E21" s="327"/>
    </row>
    <row r="22" spans="1:5" ht="22.5" customHeight="1">
      <c r="A22" s="304" t="s">
        <v>238</v>
      </c>
      <c r="B22" s="313">
        <v>7710693</v>
      </c>
      <c r="C22" s="308" t="s">
        <v>253</v>
      </c>
      <c r="D22" s="308">
        <v>0.441</v>
      </c>
      <c r="E22" s="327"/>
    </row>
    <row r="23" spans="1:5" ht="22.5" customHeight="1">
      <c r="A23" s="304" t="s">
        <v>239</v>
      </c>
      <c r="B23" s="313">
        <v>7205514</v>
      </c>
      <c r="C23" s="308" t="s">
        <v>254</v>
      </c>
      <c r="D23" s="308">
        <v>0.486</v>
      </c>
      <c r="E23" s="327"/>
    </row>
    <row r="24" spans="1:5" ht="22.5" customHeight="1">
      <c r="A24" s="304" t="s">
        <v>240</v>
      </c>
      <c r="B24" s="313">
        <v>6610484</v>
      </c>
      <c r="C24" s="308" t="s">
        <v>255</v>
      </c>
      <c r="D24" s="308">
        <v>0.545</v>
      </c>
      <c r="E24" s="327"/>
    </row>
    <row r="25" spans="1:5" ht="22.5" customHeight="1">
      <c r="A25" s="304" t="s">
        <v>241</v>
      </c>
      <c r="B25" s="313">
        <v>6298706</v>
      </c>
      <c r="C25" s="308" t="s">
        <v>256</v>
      </c>
      <c r="D25" s="308">
        <v>0.73</v>
      </c>
      <c r="E25" s="327"/>
    </row>
    <row r="26" spans="1:5" ht="22.5" customHeight="1">
      <c r="A26" s="304" t="s">
        <v>242</v>
      </c>
      <c r="B26" s="313">
        <v>6039394</v>
      </c>
      <c r="C26" s="308" t="s">
        <v>257</v>
      </c>
      <c r="D26" s="308">
        <v>0.762</v>
      </c>
      <c r="E26" s="327"/>
    </row>
    <row r="27" spans="1:5" ht="22.5" customHeight="1">
      <c r="A27" s="304" t="s">
        <v>243</v>
      </c>
      <c r="B27" s="313">
        <v>5998760</v>
      </c>
      <c r="C27" s="308" t="s">
        <v>258</v>
      </c>
      <c r="D27" s="308">
        <v>0.9</v>
      </c>
      <c r="E27" s="327"/>
    </row>
    <row r="28" spans="1:5" ht="22.5" customHeight="1">
      <c r="A28" s="304" t="s">
        <v>244</v>
      </c>
      <c r="B28" s="313">
        <v>6137378</v>
      </c>
      <c r="C28" s="308" t="s">
        <v>259</v>
      </c>
      <c r="D28" s="308">
        <v>0.912</v>
      </c>
      <c r="E28" s="327"/>
    </row>
    <row r="29" spans="1:5" ht="22.5" customHeight="1">
      <c r="A29" s="309" t="s">
        <v>245</v>
      </c>
      <c r="B29" s="314">
        <v>6139205</v>
      </c>
      <c r="C29" s="320" t="s">
        <v>260</v>
      </c>
      <c r="D29" s="320">
        <v>1.042</v>
      </c>
      <c r="E29" s="327"/>
    </row>
    <row r="30" spans="1:5" ht="13.5">
      <c r="A30" s="304" t="s">
        <v>262</v>
      </c>
      <c r="B30" s="313">
        <v>5877971</v>
      </c>
      <c r="C30" s="308" t="s">
        <v>271</v>
      </c>
      <c r="D30" s="308">
        <v>1.14</v>
      </c>
      <c r="E30" s="327"/>
    </row>
    <row r="31" spans="1:5" ht="13.5">
      <c r="A31" s="304"/>
      <c r="B31" s="308"/>
      <c r="C31" s="308" t="s">
        <v>272</v>
      </c>
      <c r="D31" s="308"/>
      <c r="E31" s="327"/>
    </row>
    <row r="32" spans="1:5" ht="13.5">
      <c r="A32" s="304" t="s">
        <v>263</v>
      </c>
      <c r="B32" s="313">
        <v>5774269</v>
      </c>
      <c r="C32" s="308" t="s">
        <v>273</v>
      </c>
      <c r="D32" s="308">
        <v>1.368</v>
      </c>
      <c r="E32" s="327"/>
    </row>
    <row r="33" spans="1:5" ht="13.5">
      <c r="A33" s="304"/>
      <c r="B33" s="308"/>
      <c r="C33" s="308" t="s">
        <v>274</v>
      </c>
      <c r="D33" s="308"/>
      <c r="E33" s="327"/>
    </row>
    <row r="34" spans="1:5" ht="13.5">
      <c r="A34" s="304" t="s">
        <v>264</v>
      </c>
      <c r="B34" s="313">
        <v>5784101</v>
      </c>
      <c r="C34" s="308" t="s">
        <v>275</v>
      </c>
      <c r="D34" s="308">
        <v>1.418</v>
      </c>
      <c r="E34" s="327"/>
    </row>
    <row r="35" spans="1:5" ht="13.5">
      <c r="A35" s="304"/>
      <c r="B35" s="308"/>
      <c r="C35" s="308" t="s">
        <v>276</v>
      </c>
      <c r="D35" s="308"/>
      <c r="E35" s="327"/>
    </row>
    <row r="36" spans="1:5" ht="13.5">
      <c r="A36" s="304" t="s">
        <v>265</v>
      </c>
      <c r="B36" s="313">
        <v>5621096</v>
      </c>
      <c r="C36" s="308" t="s">
        <v>277</v>
      </c>
      <c r="D36" s="308">
        <v>1.548</v>
      </c>
      <c r="E36" s="327"/>
    </row>
    <row r="37" spans="1:5" ht="13.5">
      <c r="A37" s="304"/>
      <c r="B37" s="308"/>
      <c r="C37" s="308" t="s">
        <v>276</v>
      </c>
      <c r="D37" s="308"/>
      <c r="E37" s="327"/>
    </row>
    <row r="38" spans="1:5" ht="13.5">
      <c r="A38" s="304" t="s">
        <v>266</v>
      </c>
      <c r="B38" s="313">
        <v>5473141</v>
      </c>
      <c r="C38" s="308" t="s">
        <v>278</v>
      </c>
      <c r="D38" s="308">
        <v>1.681</v>
      </c>
      <c r="E38" s="327"/>
    </row>
    <row r="39" spans="1:5" ht="13.5">
      <c r="A39" s="304"/>
      <c r="B39" s="308"/>
      <c r="C39" s="308" t="s">
        <v>276</v>
      </c>
      <c r="D39" s="308"/>
      <c r="E39" s="327"/>
    </row>
    <row r="40" spans="1:5" ht="13.5">
      <c r="A40" s="304" t="s">
        <v>267</v>
      </c>
      <c r="B40" s="313">
        <v>5320602</v>
      </c>
      <c r="C40" s="308" t="s">
        <v>279</v>
      </c>
      <c r="D40" s="308">
        <v>1.466</v>
      </c>
      <c r="E40" s="327"/>
    </row>
    <row r="41" spans="1:5" ht="13.5">
      <c r="A41" s="304"/>
      <c r="B41" s="308"/>
      <c r="C41" s="308" t="s">
        <v>276</v>
      </c>
      <c r="D41" s="308"/>
      <c r="E41" s="327"/>
    </row>
    <row r="42" spans="1:5" ht="13.5">
      <c r="A42" s="304" t="s">
        <v>268</v>
      </c>
      <c r="B42" s="313">
        <v>3738551</v>
      </c>
      <c r="C42" s="308" t="s">
        <v>280</v>
      </c>
      <c r="D42" s="308">
        <v>1.979</v>
      </c>
      <c r="E42" s="327"/>
    </row>
    <row r="43" spans="1:5" ht="13.5">
      <c r="A43" s="301" t="s">
        <v>269</v>
      </c>
      <c r="B43" s="315" t="s">
        <v>270</v>
      </c>
      <c r="C43" s="315" t="s">
        <v>281</v>
      </c>
      <c r="D43" s="312"/>
      <c r="E43" s="327"/>
    </row>
    <row r="44" ht="14.25">
      <c r="A44" s="300"/>
    </row>
    <row r="45" ht="13.5">
      <c r="A45" s="321" t="s">
        <v>287</v>
      </c>
    </row>
    <row r="46" ht="14.25">
      <c r="A46" s="323" t="s">
        <v>289</v>
      </c>
    </row>
    <row r="47" ht="13.5">
      <c r="A47" s="321" t="s">
        <v>288</v>
      </c>
    </row>
    <row r="48" ht="14.25">
      <c r="A48" s="323" t="s">
        <v>290</v>
      </c>
    </row>
    <row r="49" ht="13.5">
      <c r="A49" s="322" t="s">
        <v>291</v>
      </c>
    </row>
    <row r="50" ht="14.25">
      <c r="A50" s="300"/>
    </row>
  </sheetData>
  <sheetProtection/>
  <mergeCells count="2">
    <mergeCell ref="E11:E43"/>
    <mergeCell ref="A8:D8"/>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U57"/>
  <sheetViews>
    <sheetView tabSelected="1" view="pageBreakPreview" zoomScale="75" zoomScaleNormal="110" zoomScaleSheetLayoutView="75" zoomScalePageLayoutView="0" workbookViewId="0" topLeftCell="A1">
      <pane xSplit="1" ySplit="5" topLeftCell="B6" activePane="bottomRight" state="frozen"/>
      <selection pane="topLeft" activeCell="P50" sqref="P50:Q50"/>
      <selection pane="topRight" activeCell="P50" sqref="P50:Q50"/>
      <selection pane="bottomLeft" activeCell="P50" sqref="P50:Q50"/>
      <selection pane="bottomRight" activeCell="A1" sqref="A1:T1"/>
    </sheetView>
  </sheetViews>
  <sheetFormatPr defaultColWidth="8.75390625" defaultRowHeight="27" customHeight="1"/>
  <cols>
    <col min="1" max="1" width="7.50390625" style="118" bestFit="1" customWidth="1"/>
    <col min="2" max="7" width="8.625" style="119" customWidth="1"/>
    <col min="8" max="11" width="5.625" style="120" hidden="1" customWidth="1"/>
    <col min="12" max="12" width="8.625" style="120" customWidth="1"/>
    <col min="13" max="13" width="8.00390625" style="120" customWidth="1"/>
    <col min="14" max="18" width="8.625" style="80" customWidth="1"/>
    <col min="19" max="16384" width="8.75390625" style="80" customWidth="1"/>
  </cols>
  <sheetData>
    <row r="1" spans="1:20" s="82" customFormat="1" ht="22.5" customHeight="1">
      <c r="A1" s="358" t="s">
        <v>136</v>
      </c>
      <c r="B1" s="358"/>
      <c r="C1" s="358"/>
      <c r="D1" s="358"/>
      <c r="E1" s="358"/>
      <c r="F1" s="358"/>
      <c r="G1" s="358"/>
      <c r="H1" s="358"/>
      <c r="I1" s="358"/>
      <c r="J1" s="358"/>
      <c r="K1" s="358"/>
      <c r="L1" s="358"/>
      <c r="M1" s="358"/>
      <c r="N1" s="358"/>
      <c r="O1" s="358"/>
      <c r="P1" s="358"/>
      <c r="Q1" s="358"/>
      <c r="R1" s="358"/>
      <c r="S1" s="358"/>
      <c r="T1" s="358"/>
    </row>
    <row r="2" spans="1:20" s="85" customFormat="1" ht="13.5" customHeight="1">
      <c r="A2" s="83"/>
      <c r="B2" s="84"/>
      <c r="C2" s="84"/>
      <c r="D2" s="84"/>
      <c r="E2" s="84"/>
      <c r="F2" s="84"/>
      <c r="G2" s="84"/>
      <c r="H2" s="84"/>
      <c r="I2" s="84"/>
      <c r="J2" s="84"/>
      <c r="K2" s="84"/>
      <c r="L2" s="84"/>
      <c r="M2" s="19"/>
      <c r="N2" s="19" t="s">
        <v>137</v>
      </c>
      <c r="O2" s="19"/>
      <c r="P2" s="19"/>
      <c r="Q2" s="19"/>
      <c r="R2" s="19"/>
      <c r="T2" s="19" t="s">
        <v>117</v>
      </c>
    </row>
    <row r="3" spans="1:20" s="87" customFormat="1" ht="18.75" customHeight="1">
      <c r="A3" s="86"/>
      <c r="B3" s="23" t="s">
        <v>118</v>
      </c>
      <c r="C3" s="23" t="s">
        <v>119</v>
      </c>
      <c r="D3" s="23" t="s">
        <v>120</v>
      </c>
      <c r="E3" s="23" t="s">
        <v>121</v>
      </c>
      <c r="F3" s="23" t="s">
        <v>122</v>
      </c>
      <c r="G3" s="346" t="s">
        <v>123</v>
      </c>
      <c r="H3" s="347"/>
      <c r="I3" s="347"/>
      <c r="J3" s="347"/>
      <c r="K3" s="348"/>
      <c r="L3" s="24" t="s">
        <v>124</v>
      </c>
      <c r="M3" s="355" t="s">
        <v>125</v>
      </c>
      <c r="N3" s="356"/>
      <c r="O3" s="356"/>
      <c r="P3" s="356"/>
      <c r="Q3" s="357"/>
      <c r="R3" s="346" t="s">
        <v>126</v>
      </c>
      <c r="S3" s="347"/>
      <c r="T3" s="348"/>
    </row>
    <row r="4" spans="1:20" s="87" customFormat="1" ht="18.75" customHeight="1">
      <c r="A4" s="88" t="s">
        <v>106</v>
      </c>
      <c r="B4" s="344" t="s">
        <v>127</v>
      </c>
      <c r="C4" s="344" t="s">
        <v>127</v>
      </c>
      <c r="D4" s="344" t="s">
        <v>127</v>
      </c>
      <c r="E4" s="344" t="s">
        <v>127</v>
      </c>
      <c r="F4" s="344" t="s">
        <v>127</v>
      </c>
      <c r="G4" s="344" t="s">
        <v>127</v>
      </c>
      <c r="H4" s="89" t="s">
        <v>107</v>
      </c>
      <c r="I4" s="90" t="s">
        <v>108</v>
      </c>
      <c r="J4" s="90" t="s">
        <v>128</v>
      </c>
      <c r="K4" s="91" t="s">
        <v>109</v>
      </c>
      <c r="L4" s="344" t="s">
        <v>127</v>
      </c>
      <c r="M4" s="344" t="s">
        <v>127</v>
      </c>
      <c r="N4" s="30" t="s">
        <v>107</v>
      </c>
      <c r="O4" s="30" t="s">
        <v>138</v>
      </c>
      <c r="P4" s="30" t="s">
        <v>139</v>
      </c>
      <c r="Q4" s="91" t="s">
        <v>140</v>
      </c>
      <c r="R4" s="31" t="s">
        <v>107</v>
      </c>
      <c r="S4" s="31" t="s">
        <v>108</v>
      </c>
      <c r="T4" s="31" t="s">
        <v>139</v>
      </c>
    </row>
    <row r="5" spans="1:20" s="87" customFormat="1" ht="18.75" customHeight="1" thickBot="1">
      <c r="A5" s="92"/>
      <c r="B5" s="345"/>
      <c r="C5" s="345"/>
      <c r="D5" s="345"/>
      <c r="E5" s="345"/>
      <c r="F5" s="345"/>
      <c r="G5" s="345"/>
      <c r="H5" s="93" t="s">
        <v>110</v>
      </c>
      <c r="I5" s="94" t="s">
        <v>111</v>
      </c>
      <c r="J5" s="94" t="s">
        <v>132</v>
      </c>
      <c r="K5" s="95" t="s">
        <v>112</v>
      </c>
      <c r="L5" s="345"/>
      <c r="M5" s="345"/>
      <c r="N5" s="36" t="s">
        <v>110</v>
      </c>
      <c r="O5" s="36" t="s">
        <v>133</v>
      </c>
      <c r="P5" s="36" t="s">
        <v>134</v>
      </c>
      <c r="Q5" s="95" t="s">
        <v>135</v>
      </c>
      <c r="R5" s="36" t="s">
        <v>110</v>
      </c>
      <c r="S5" s="36" t="s">
        <v>133</v>
      </c>
      <c r="T5" s="36" t="s">
        <v>134</v>
      </c>
    </row>
    <row r="6" spans="1:20" s="25" customFormat="1" ht="24" customHeight="1" thickTop="1">
      <c r="A6" s="38" t="s">
        <v>59</v>
      </c>
      <c r="B6" s="96">
        <v>1482</v>
      </c>
      <c r="C6" s="96">
        <v>1441</v>
      </c>
      <c r="D6" s="40">
        <v>1530</v>
      </c>
      <c r="E6" s="40">
        <v>1729</v>
      </c>
      <c r="F6" s="40">
        <v>1429</v>
      </c>
      <c r="G6" s="40">
        <f aca="true" t="shared" si="0" ref="G6:G52">SUM(H6:K6)</f>
        <v>1557</v>
      </c>
      <c r="H6" s="41">
        <v>392</v>
      </c>
      <c r="I6" s="42">
        <v>439</v>
      </c>
      <c r="J6" s="42">
        <v>336</v>
      </c>
      <c r="K6" s="43">
        <v>390</v>
      </c>
      <c r="L6" s="97">
        <v>1796</v>
      </c>
      <c r="M6" s="72">
        <f aca="true" t="shared" si="1" ref="M6:M52">SUM(N6,O6,P6,Q6)</f>
        <v>2204</v>
      </c>
      <c r="N6" s="45">
        <v>534</v>
      </c>
      <c r="O6" s="45">
        <v>439</v>
      </c>
      <c r="P6" s="45">
        <v>522</v>
      </c>
      <c r="Q6" s="45">
        <v>709</v>
      </c>
      <c r="R6" s="45">
        <v>548</v>
      </c>
      <c r="S6" s="45">
        <v>600</v>
      </c>
      <c r="T6" s="45">
        <v>632</v>
      </c>
    </row>
    <row r="7" spans="1:20" s="25" customFormat="1" ht="24" customHeight="1">
      <c r="A7" s="46" t="s">
        <v>60</v>
      </c>
      <c r="B7" s="48">
        <v>218</v>
      </c>
      <c r="C7" s="48">
        <v>262</v>
      </c>
      <c r="D7" s="48">
        <v>227</v>
      </c>
      <c r="E7" s="48">
        <v>343</v>
      </c>
      <c r="F7" s="48">
        <v>199</v>
      </c>
      <c r="G7" s="48">
        <f t="shared" si="0"/>
        <v>225</v>
      </c>
      <c r="H7" s="49">
        <v>47</v>
      </c>
      <c r="I7" s="50">
        <v>58</v>
      </c>
      <c r="J7" s="50">
        <v>63</v>
      </c>
      <c r="K7" s="51">
        <v>57</v>
      </c>
      <c r="L7" s="52">
        <v>232</v>
      </c>
      <c r="M7" s="98">
        <f t="shared" si="1"/>
        <v>363</v>
      </c>
      <c r="N7" s="54">
        <v>105</v>
      </c>
      <c r="O7" s="54">
        <v>55</v>
      </c>
      <c r="P7" s="54">
        <v>65</v>
      </c>
      <c r="Q7" s="54">
        <v>138</v>
      </c>
      <c r="R7" s="54">
        <v>128</v>
      </c>
      <c r="S7" s="54">
        <v>93</v>
      </c>
      <c r="T7" s="54">
        <v>113</v>
      </c>
    </row>
    <row r="8" spans="1:20" s="25" customFormat="1" ht="24" customHeight="1">
      <c r="A8" s="46" t="s">
        <v>61</v>
      </c>
      <c r="B8" s="48">
        <v>286</v>
      </c>
      <c r="C8" s="48">
        <v>286</v>
      </c>
      <c r="D8" s="48">
        <v>290</v>
      </c>
      <c r="E8" s="48">
        <v>378</v>
      </c>
      <c r="F8" s="48">
        <v>291</v>
      </c>
      <c r="G8" s="48">
        <f t="shared" si="0"/>
        <v>283</v>
      </c>
      <c r="H8" s="49">
        <v>76</v>
      </c>
      <c r="I8" s="50">
        <v>61</v>
      </c>
      <c r="J8" s="50">
        <v>62</v>
      </c>
      <c r="K8" s="51">
        <v>84</v>
      </c>
      <c r="L8" s="52">
        <v>329</v>
      </c>
      <c r="M8" s="98">
        <f t="shared" si="1"/>
        <v>490</v>
      </c>
      <c r="N8" s="54">
        <v>154</v>
      </c>
      <c r="O8" s="54">
        <v>62</v>
      </c>
      <c r="P8" s="54">
        <v>105</v>
      </c>
      <c r="Q8" s="54">
        <v>169</v>
      </c>
      <c r="R8" s="54">
        <v>134</v>
      </c>
      <c r="S8" s="54">
        <v>133</v>
      </c>
      <c r="T8" s="54">
        <v>106</v>
      </c>
    </row>
    <row r="9" spans="1:20" s="25" customFormat="1" ht="24" customHeight="1">
      <c r="A9" s="46" t="s">
        <v>62</v>
      </c>
      <c r="B9" s="48">
        <v>699</v>
      </c>
      <c r="C9" s="48">
        <v>671</v>
      </c>
      <c r="D9" s="48">
        <v>683</v>
      </c>
      <c r="E9" s="48">
        <v>758</v>
      </c>
      <c r="F9" s="48">
        <v>590</v>
      </c>
      <c r="G9" s="48">
        <f t="shared" si="0"/>
        <v>794</v>
      </c>
      <c r="H9" s="49">
        <v>207</v>
      </c>
      <c r="I9" s="50">
        <v>225</v>
      </c>
      <c r="J9" s="50">
        <v>152</v>
      </c>
      <c r="K9" s="51">
        <v>210</v>
      </c>
      <c r="L9" s="52">
        <v>918</v>
      </c>
      <c r="M9" s="98">
        <f t="shared" si="1"/>
        <v>926</v>
      </c>
      <c r="N9" s="54">
        <v>229</v>
      </c>
      <c r="O9" s="54">
        <v>185</v>
      </c>
      <c r="P9" s="54">
        <v>241</v>
      </c>
      <c r="Q9" s="54">
        <v>271</v>
      </c>
      <c r="R9" s="54">
        <v>234</v>
      </c>
      <c r="S9" s="54">
        <v>210</v>
      </c>
      <c r="T9" s="54">
        <v>330</v>
      </c>
    </row>
    <row r="10" spans="1:20" s="25" customFormat="1" ht="24" customHeight="1">
      <c r="A10" s="46" t="s">
        <v>63</v>
      </c>
      <c r="B10" s="99">
        <v>137</v>
      </c>
      <c r="C10" s="99">
        <v>150</v>
      </c>
      <c r="D10" s="99">
        <v>169</v>
      </c>
      <c r="E10" s="99">
        <v>235</v>
      </c>
      <c r="F10" s="48">
        <v>176</v>
      </c>
      <c r="G10" s="48">
        <f t="shared" si="0"/>
        <v>204</v>
      </c>
      <c r="H10" s="49">
        <v>66</v>
      </c>
      <c r="I10" s="50">
        <v>58</v>
      </c>
      <c r="J10" s="50">
        <v>41</v>
      </c>
      <c r="K10" s="51">
        <v>39</v>
      </c>
      <c r="L10" s="52">
        <v>334</v>
      </c>
      <c r="M10" s="98">
        <f t="shared" si="1"/>
        <v>488</v>
      </c>
      <c r="N10" s="54">
        <v>84</v>
      </c>
      <c r="O10" s="54">
        <v>86</v>
      </c>
      <c r="P10" s="54">
        <v>109</v>
      </c>
      <c r="Q10" s="54">
        <v>209</v>
      </c>
      <c r="R10" s="54">
        <v>90</v>
      </c>
      <c r="S10" s="54">
        <v>93</v>
      </c>
      <c r="T10" s="54">
        <v>105</v>
      </c>
    </row>
    <row r="11" spans="1:20" s="25" customFormat="1" ht="24" customHeight="1">
      <c r="A11" s="46" t="s">
        <v>64</v>
      </c>
      <c r="B11" s="48">
        <v>299</v>
      </c>
      <c r="C11" s="48">
        <v>279</v>
      </c>
      <c r="D11" s="48">
        <v>261</v>
      </c>
      <c r="E11" s="48">
        <v>260</v>
      </c>
      <c r="F11" s="48">
        <v>201</v>
      </c>
      <c r="G11" s="48">
        <f t="shared" si="0"/>
        <v>301</v>
      </c>
      <c r="H11" s="49">
        <v>85</v>
      </c>
      <c r="I11" s="50">
        <v>58</v>
      </c>
      <c r="J11" s="50">
        <v>70</v>
      </c>
      <c r="K11" s="51">
        <v>88</v>
      </c>
      <c r="L11" s="52">
        <v>562</v>
      </c>
      <c r="M11" s="98">
        <f t="shared" si="1"/>
        <v>457</v>
      </c>
      <c r="N11" s="54">
        <v>147</v>
      </c>
      <c r="O11" s="54">
        <v>90</v>
      </c>
      <c r="P11" s="54">
        <v>97</v>
      </c>
      <c r="Q11" s="54">
        <v>123</v>
      </c>
      <c r="R11" s="54">
        <v>107</v>
      </c>
      <c r="S11" s="54">
        <v>109</v>
      </c>
      <c r="T11" s="54">
        <v>146</v>
      </c>
    </row>
    <row r="12" spans="1:20" s="25" customFormat="1" ht="24" customHeight="1">
      <c r="A12" s="46" t="s">
        <v>65</v>
      </c>
      <c r="B12" s="48">
        <v>379</v>
      </c>
      <c r="C12" s="48">
        <v>304</v>
      </c>
      <c r="D12" s="48">
        <v>571</v>
      </c>
      <c r="E12" s="48">
        <v>516</v>
      </c>
      <c r="F12" s="48">
        <v>347</v>
      </c>
      <c r="G12" s="48">
        <f t="shared" si="0"/>
        <v>368</v>
      </c>
      <c r="H12" s="49">
        <v>101</v>
      </c>
      <c r="I12" s="50">
        <v>89</v>
      </c>
      <c r="J12" s="50">
        <v>90</v>
      </c>
      <c r="K12" s="51">
        <v>88</v>
      </c>
      <c r="L12" s="52">
        <v>545</v>
      </c>
      <c r="M12" s="98">
        <f t="shared" si="1"/>
        <v>1010</v>
      </c>
      <c r="N12" s="54">
        <v>459</v>
      </c>
      <c r="O12" s="54">
        <v>157</v>
      </c>
      <c r="P12" s="54">
        <v>169</v>
      </c>
      <c r="Q12" s="54">
        <v>225</v>
      </c>
      <c r="R12" s="54">
        <v>201</v>
      </c>
      <c r="S12" s="54">
        <v>242</v>
      </c>
      <c r="T12" s="54">
        <v>267</v>
      </c>
    </row>
    <row r="13" spans="1:20" s="25" customFormat="1" ht="24" customHeight="1">
      <c r="A13" s="46" t="s">
        <v>66</v>
      </c>
      <c r="B13" s="48">
        <v>957</v>
      </c>
      <c r="C13" s="48">
        <v>875</v>
      </c>
      <c r="D13" s="48">
        <v>928</v>
      </c>
      <c r="E13" s="48">
        <v>1766</v>
      </c>
      <c r="F13" s="48">
        <v>777</v>
      </c>
      <c r="G13" s="48">
        <f t="shared" si="0"/>
        <v>1006</v>
      </c>
      <c r="H13" s="49">
        <v>279</v>
      </c>
      <c r="I13" s="50">
        <v>266</v>
      </c>
      <c r="J13" s="50">
        <v>232</v>
      </c>
      <c r="K13" s="51">
        <v>229</v>
      </c>
      <c r="L13" s="52">
        <v>1175</v>
      </c>
      <c r="M13" s="98">
        <f t="shared" si="1"/>
        <v>1255</v>
      </c>
      <c r="N13" s="54">
        <v>265</v>
      </c>
      <c r="O13" s="54">
        <v>280</v>
      </c>
      <c r="P13" s="54">
        <v>361</v>
      </c>
      <c r="Q13" s="54">
        <v>349</v>
      </c>
      <c r="R13" s="54">
        <v>324</v>
      </c>
      <c r="S13" s="54">
        <v>345</v>
      </c>
      <c r="T13" s="54">
        <v>411</v>
      </c>
    </row>
    <row r="14" spans="1:20" s="25" customFormat="1" ht="24" customHeight="1">
      <c r="A14" s="46" t="s">
        <v>67</v>
      </c>
      <c r="B14" s="48">
        <v>658</v>
      </c>
      <c r="C14" s="48">
        <v>564</v>
      </c>
      <c r="D14" s="48">
        <v>654</v>
      </c>
      <c r="E14" s="48">
        <v>928</v>
      </c>
      <c r="F14" s="48">
        <v>720</v>
      </c>
      <c r="G14" s="48">
        <f t="shared" si="0"/>
        <v>1025</v>
      </c>
      <c r="H14" s="49">
        <v>248</v>
      </c>
      <c r="I14" s="50">
        <v>251</v>
      </c>
      <c r="J14" s="50">
        <v>257</v>
      </c>
      <c r="K14" s="51">
        <v>269</v>
      </c>
      <c r="L14" s="52">
        <v>1405</v>
      </c>
      <c r="M14" s="98">
        <f t="shared" si="1"/>
        <v>1687</v>
      </c>
      <c r="N14" s="54">
        <v>406</v>
      </c>
      <c r="O14" s="54">
        <v>368</v>
      </c>
      <c r="P14" s="54">
        <v>456</v>
      </c>
      <c r="Q14" s="54">
        <v>457</v>
      </c>
      <c r="R14" s="54">
        <v>390</v>
      </c>
      <c r="S14" s="54">
        <v>404</v>
      </c>
      <c r="T14" s="54">
        <v>440</v>
      </c>
    </row>
    <row r="15" spans="1:20" s="25" customFormat="1" ht="24" customHeight="1">
      <c r="A15" s="46" t="s">
        <v>68</v>
      </c>
      <c r="B15" s="48">
        <v>775</v>
      </c>
      <c r="C15" s="48">
        <v>628</v>
      </c>
      <c r="D15" s="48">
        <v>637</v>
      </c>
      <c r="E15" s="48">
        <v>789</v>
      </c>
      <c r="F15" s="48">
        <v>591</v>
      </c>
      <c r="G15" s="48">
        <f t="shared" si="0"/>
        <v>654</v>
      </c>
      <c r="H15" s="49">
        <v>175</v>
      </c>
      <c r="I15" s="50">
        <v>151</v>
      </c>
      <c r="J15" s="50">
        <v>187</v>
      </c>
      <c r="K15" s="51">
        <v>141</v>
      </c>
      <c r="L15" s="52">
        <v>722</v>
      </c>
      <c r="M15" s="98">
        <f t="shared" si="1"/>
        <v>1023</v>
      </c>
      <c r="N15" s="54">
        <v>216</v>
      </c>
      <c r="O15" s="54">
        <v>176</v>
      </c>
      <c r="P15" s="54">
        <v>301</v>
      </c>
      <c r="Q15" s="54">
        <v>330</v>
      </c>
      <c r="R15" s="54">
        <v>340</v>
      </c>
      <c r="S15" s="54">
        <v>301</v>
      </c>
      <c r="T15" s="54">
        <v>381</v>
      </c>
    </row>
    <row r="16" spans="1:20" s="25" customFormat="1" ht="24" customHeight="1">
      <c r="A16" s="46" t="s">
        <v>69</v>
      </c>
      <c r="B16" s="48">
        <v>2140</v>
      </c>
      <c r="C16" s="48">
        <v>1789</v>
      </c>
      <c r="D16" s="48">
        <v>1752</v>
      </c>
      <c r="E16" s="48">
        <v>3483</v>
      </c>
      <c r="F16" s="48">
        <v>1553</v>
      </c>
      <c r="G16" s="48">
        <f t="shared" si="0"/>
        <v>1820</v>
      </c>
      <c r="H16" s="49">
        <v>470</v>
      </c>
      <c r="I16" s="50">
        <v>473</v>
      </c>
      <c r="J16" s="50">
        <v>419</v>
      </c>
      <c r="K16" s="51">
        <v>458</v>
      </c>
      <c r="L16" s="52">
        <v>2656</v>
      </c>
      <c r="M16" s="98">
        <f t="shared" si="1"/>
        <v>3903</v>
      </c>
      <c r="N16" s="54">
        <v>1834</v>
      </c>
      <c r="O16" s="54">
        <v>518</v>
      </c>
      <c r="P16" s="54">
        <v>656</v>
      </c>
      <c r="Q16" s="54">
        <v>895</v>
      </c>
      <c r="R16" s="54">
        <v>592</v>
      </c>
      <c r="S16" s="54">
        <v>739</v>
      </c>
      <c r="T16" s="54">
        <v>1010</v>
      </c>
    </row>
    <row r="17" spans="1:20" s="25" customFormat="1" ht="24" customHeight="1">
      <c r="A17" s="46" t="s">
        <v>70</v>
      </c>
      <c r="B17" s="99">
        <v>2456</v>
      </c>
      <c r="C17" s="99">
        <v>2155</v>
      </c>
      <c r="D17" s="99">
        <v>2344</v>
      </c>
      <c r="E17" s="99">
        <v>2870</v>
      </c>
      <c r="F17" s="48">
        <v>2367</v>
      </c>
      <c r="G17" s="48">
        <f t="shared" si="0"/>
        <v>3185</v>
      </c>
      <c r="H17" s="49">
        <v>675</v>
      </c>
      <c r="I17" s="50">
        <v>807</v>
      </c>
      <c r="J17" s="50">
        <v>782</v>
      </c>
      <c r="K17" s="51">
        <v>921</v>
      </c>
      <c r="L17" s="52">
        <v>3578</v>
      </c>
      <c r="M17" s="98">
        <f t="shared" si="1"/>
        <v>3763</v>
      </c>
      <c r="N17" s="54">
        <v>823</v>
      </c>
      <c r="O17" s="54">
        <v>792</v>
      </c>
      <c r="P17" s="54">
        <v>996</v>
      </c>
      <c r="Q17" s="54">
        <v>1152</v>
      </c>
      <c r="R17" s="54">
        <v>828</v>
      </c>
      <c r="S17" s="54">
        <v>1109</v>
      </c>
      <c r="T17" s="54">
        <v>1221</v>
      </c>
    </row>
    <row r="18" spans="1:20" s="25" customFormat="1" ht="24" customHeight="1">
      <c r="A18" s="46" t="s">
        <v>71</v>
      </c>
      <c r="B18" s="48">
        <v>5523</v>
      </c>
      <c r="C18" s="48">
        <v>5191</v>
      </c>
      <c r="D18" s="48">
        <v>5396</v>
      </c>
      <c r="E18" s="48">
        <v>9778</v>
      </c>
      <c r="F18" s="48">
        <v>7116</v>
      </c>
      <c r="G18" s="48">
        <f t="shared" si="0"/>
        <v>8316</v>
      </c>
      <c r="H18" s="49">
        <v>2097</v>
      </c>
      <c r="I18" s="50">
        <v>2188</v>
      </c>
      <c r="J18" s="50">
        <v>1950</v>
      </c>
      <c r="K18" s="51">
        <v>2081</v>
      </c>
      <c r="L18" s="52">
        <v>9742</v>
      </c>
      <c r="M18" s="98">
        <f t="shared" si="1"/>
        <v>10084</v>
      </c>
      <c r="N18" s="54">
        <v>2683</v>
      </c>
      <c r="O18" s="54">
        <v>2140</v>
      </c>
      <c r="P18" s="54">
        <v>2444</v>
      </c>
      <c r="Q18" s="54">
        <v>2817</v>
      </c>
      <c r="R18" s="54">
        <v>2372</v>
      </c>
      <c r="S18" s="54">
        <v>2525</v>
      </c>
      <c r="T18" s="54">
        <v>2809</v>
      </c>
    </row>
    <row r="19" spans="1:20" s="25" customFormat="1" ht="24" customHeight="1">
      <c r="A19" s="46" t="s">
        <v>72</v>
      </c>
      <c r="B19" s="48">
        <v>6362</v>
      </c>
      <c r="C19" s="48">
        <v>5886</v>
      </c>
      <c r="D19" s="48">
        <v>5499</v>
      </c>
      <c r="E19" s="48">
        <v>7083</v>
      </c>
      <c r="F19" s="48">
        <v>3535</v>
      </c>
      <c r="G19" s="48">
        <f t="shared" si="0"/>
        <v>3602</v>
      </c>
      <c r="H19" s="49">
        <v>904</v>
      </c>
      <c r="I19" s="50">
        <v>974</v>
      </c>
      <c r="J19" s="50">
        <v>871</v>
      </c>
      <c r="K19" s="51">
        <v>853</v>
      </c>
      <c r="L19" s="52">
        <v>4056</v>
      </c>
      <c r="M19" s="98">
        <f t="shared" si="1"/>
        <v>6100</v>
      </c>
      <c r="N19" s="54">
        <v>1625</v>
      </c>
      <c r="O19" s="54">
        <v>1338</v>
      </c>
      <c r="P19" s="54">
        <v>1531</v>
      </c>
      <c r="Q19" s="54">
        <v>1606</v>
      </c>
      <c r="R19" s="54">
        <v>1309</v>
      </c>
      <c r="S19" s="54">
        <v>1456</v>
      </c>
      <c r="T19" s="54">
        <v>1629</v>
      </c>
    </row>
    <row r="20" spans="1:20" s="25" customFormat="1" ht="24" customHeight="1">
      <c r="A20" s="46" t="s">
        <v>73</v>
      </c>
      <c r="B20" s="48">
        <v>731</v>
      </c>
      <c r="C20" s="48">
        <v>613</v>
      </c>
      <c r="D20" s="48">
        <v>543</v>
      </c>
      <c r="E20" s="48">
        <v>819</v>
      </c>
      <c r="F20" s="48">
        <v>542</v>
      </c>
      <c r="G20" s="48">
        <f t="shared" si="0"/>
        <v>735</v>
      </c>
      <c r="H20" s="49">
        <v>178</v>
      </c>
      <c r="I20" s="50">
        <v>228</v>
      </c>
      <c r="J20" s="50">
        <v>169</v>
      </c>
      <c r="K20" s="51">
        <v>160</v>
      </c>
      <c r="L20" s="52">
        <v>884</v>
      </c>
      <c r="M20" s="98">
        <f t="shared" si="1"/>
        <v>921</v>
      </c>
      <c r="N20" s="54">
        <v>217</v>
      </c>
      <c r="O20" s="54">
        <v>165</v>
      </c>
      <c r="P20" s="54">
        <v>263</v>
      </c>
      <c r="Q20" s="54">
        <v>276</v>
      </c>
      <c r="R20" s="54">
        <v>207</v>
      </c>
      <c r="S20" s="54">
        <v>232</v>
      </c>
      <c r="T20" s="54">
        <v>308</v>
      </c>
    </row>
    <row r="21" spans="1:20" s="25" customFormat="1" ht="24" customHeight="1">
      <c r="A21" s="46" t="s">
        <v>76</v>
      </c>
      <c r="B21" s="48">
        <v>336</v>
      </c>
      <c r="C21" s="48">
        <v>430</v>
      </c>
      <c r="D21" s="48">
        <v>303</v>
      </c>
      <c r="E21" s="48">
        <v>252</v>
      </c>
      <c r="F21" s="48">
        <v>263</v>
      </c>
      <c r="G21" s="48">
        <f t="shared" si="0"/>
        <v>342</v>
      </c>
      <c r="H21" s="49">
        <v>101</v>
      </c>
      <c r="I21" s="50">
        <v>81</v>
      </c>
      <c r="J21" s="50">
        <v>80</v>
      </c>
      <c r="K21" s="51">
        <v>80</v>
      </c>
      <c r="L21" s="52">
        <v>375</v>
      </c>
      <c r="M21" s="98">
        <f t="shared" si="1"/>
        <v>474</v>
      </c>
      <c r="N21" s="54">
        <v>92</v>
      </c>
      <c r="O21" s="54">
        <v>103</v>
      </c>
      <c r="P21" s="54">
        <v>99</v>
      </c>
      <c r="Q21" s="54">
        <v>180</v>
      </c>
      <c r="R21" s="54">
        <v>114</v>
      </c>
      <c r="S21" s="54">
        <v>97</v>
      </c>
      <c r="T21" s="54">
        <v>102</v>
      </c>
    </row>
    <row r="22" spans="1:20" s="25" customFormat="1" ht="24" customHeight="1">
      <c r="A22" s="46" t="s">
        <v>77</v>
      </c>
      <c r="B22" s="48">
        <v>375</v>
      </c>
      <c r="C22" s="48">
        <v>330</v>
      </c>
      <c r="D22" s="48">
        <v>380</v>
      </c>
      <c r="E22" s="48">
        <v>437</v>
      </c>
      <c r="F22" s="48">
        <v>368</v>
      </c>
      <c r="G22" s="48">
        <f t="shared" si="0"/>
        <v>533</v>
      </c>
      <c r="H22" s="49">
        <v>121</v>
      </c>
      <c r="I22" s="50">
        <v>117</v>
      </c>
      <c r="J22" s="50">
        <v>114</v>
      </c>
      <c r="K22" s="51">
        <v>181</v>
      </c>
      <c r="L22" s="52">
        <v>796</v>
      </c>
      <c r="M22" s="98">
        <f t="shared" si="1"/>
        <v>797</v>
      </c>
      <c r="N22" s="54">
        <v>244</v>
      </c>
      <c r="O22" s="54">
        <v>150</v>
      </c>
      <c r="P22" s="54">
        <v>158</v>
      </c>
      <c r="Q22" s="54">
        <v>245</v>
      </c>
      <c r="R22" s="54">
        <v>169</v>
      </c>
      <c r="S22" s="54">
        <v>252</v>
      </c>
      <c r="T22" s="54">
        <v>200</v>
      </c>
    </row>
    <row r="23" spans="1:20" s="25" customFormat="1" ht="24" customHeight="1">
      <c r="A23" s="46" t="s">
        <v>78</v>
      </c>
      <c r="B23" s="99">
        <v>242</v>
      </c>
      <c r="C23" s="99">
        <v>219</v>
      </c>
      <c r="D23" s="99">
        <v>169</v>
      </c>
      <c r="E23" s="99">
        <v>204</v>
      </c>
      <c r="F23" s="48">
        <v>145</v>
      </c>
      <c r="G23" s="48">
        <f t="shared" si="0"/>
        <v>230</v>
      </c>
      <c r="H23" s="49">
        <v>73</v>
      </c>
      <c r="I23" s="50">
        <v>62</v>
      </c>
      <c r="J23" s="50">
        <v>57</v>
      </c>
      <c r="K23" s="51">
        <v>38</v>
      </c>
      <c r="L23" s="52">
        <v>227</v>
      </c>
      <c r="M23" s="98">
        <f t="shared" si="1"/>
        <v>297</v>
      </c>
      <c r="N23" s="54">
        <v>51</v>
      </c>
      <c r="O23" s="54">
        <v>67</v>
      </c>
      <c r="P23" s="54">
        <v>85</v>
      </c>
      <c r="Q23" s="54">
        <v>94</v>
      </c>
      <c r="R23" s="54">
        <v>71</v>
      </c>
      <c r="S23" s="54">
        <v>91</v>
      </c>
      <c r="T23" s="54">
        <v>82</v>
      </c>
    </row>
    <row r="24" spans="1:20" s="25" customFormat="1" ht="24" customHeight="1">
      <c r="A24" s="46" t="s">
        <v>74</v>
      </c>
      <c r="B24" s="48">
        <v>344</v>
      </c>
      <c r="C24" s="48">
        <v>394</v>
      </c>
      <c r="D24" s="48">
        <v>325</v>
      </c>
      <c r="E24" s="48">
        <v>430</v>
      </c>
      <c r="F24" s="48">
        <v>357</v>
      </c>
      <c r="G24" s="48">
        <f t="shared" si="0"/>
        <v>486</v>
      </c>
      <c r="H24" s="49">
        <v>111</v>
      </c>
      <c r="I24" s="50">
        <v>109</v>
      </c>
      <c r="J24" s="50">
        <v>134</v>
      </c>
      <c r="K24" s="51">
        <v>132</v>
      </c>
      <c r="L24" s="52">
        <v>536</v>
      </c>
      <c r="M24" s="98">
        <f t="shared" si="1"/>
        <v>600</v>
      </c>
      <c r="N24" s="54">
        <v>126</v>
      </c>
      <c r="O24" s="54">
        <v>143</v>
      </c>
      <c r="P24" s="54">
        <v>163</v>
      </c>
      <c r="Q24" s="54">
        <v>168</v>
      </c>
      <c r="R24" s="54">
        <v>122</v>
      </c>
      <c r="S24" s="54">
        <v>174</v>
      </c>
      <c r="T24" s="54">
        <v>170</v>
      </c>
    </row>
    <row r="25" spans="1:20" s="25" customFormat="1" ht="24" customHeight="1">
      <c r="A25" s="46" t="s">
        <v>75</v>
      </c>
      <c r="B25" s="48">
        <v>1154</v>
      </c>
      <c r="C25" s="48">
        <v>1062</v>
      </c>
      <c r="D25" s="48">
        <v>1097</v>
      </c>
      <c r="E25" s="48">
        <v>1582</v>
      </c>
      <c r="F25" s="48">
        <v>1106</v>
      </c>
      <c r="G25" s="48">
        <f t="shared" si="0"/>
        <v>1295</v>
      </c>
      <c r="H25" s="49">
        <v>328</v>
      </c>
      <c r="I25" s="50">
        <v>325</v>
      </c>
      <c r="J25" s="50">
        <v>332</v>
      </c>
      <c r="K25" s="51">
        <v>310</v>
      </c>
      <c r="L25" s="52">
        <v>1437</v>
      </c>
      <c r="M25" s="98">
        <f t="shared" si="1"/>
        <v>1755</v>
      </c>
      <c r="N25" s="54">
        <v>382</v>
      </c>
      <c r="O25" s="54">
        <v>378</v>
      </c>
      <c r="P25" s="54">
        <v>460</v>
      </c>
      <c r="Q25" s="54">
        <v>535</v>
      </c>
      <c r="R25" s="54">
        <v>399</v>
      </c>
      <c r="S25" s="54">
        <v>511</v>
      </c>
      <c r="T25" s="54">
        <v>634</v>
      </c>
    </row>
    <row r="26" spans="1:20" s="25" customFormat="1" ht="24" customHeight="1">
      <c r="A26" s="46" t="s">
        <v>79</v>
      </c>
      <c r="B26" s="48">
        <v>367</v>
      </c>
      <c r="C26" s="48">
        <v>342</v>
      </c>
      <c r="D26" s="48">
        <v>376</v>
      </c>
      <c r="E26" s="48">
        <v>453</v>
      </c>
      <c r="F26" s="48">
        <v>339</v>
      </c>
      <c r="G26" s="48">
        <f t="shared" si="0"/>
        <v>373</v>
      </c>
      <c r="H26" s="49">
        <v>97</v>
      </c>
      <c r="I26" s="50">
        <v>107</v>
      </c>
      <c r="J26" s="50">
        <v>70</v>
      </c>
      <c r="K26" s="51">
        <v>99</v>
      </c>
      <c r="L26" s="52">
        <v>451</v>
      </c>
      <c r="M26" s="98">
        <f t="shared" si="1"/>
        <v>411</v>
      </c>
      <c r="N26" s="54">
        <v>104</v>
      </c>
      <c r="O26" s="54">
        <v>70</v>
      </c>
      <c r="P26" s="54">
        <v>81</v>
      </c>
      <c r="Q26" s="54">
        <v>156</v>
      </c>
      <c r="R26" s="54">
        <v>110</v>
      </c>
      <c r="S26" s="54">
        <v>116</v>
      </c>
      <c r="T26" s="54">
        <v>143</v>
      </c>
    </row>
    <row r="27" spans="1:20" s="25" customFormat="1" ht="24" customHeight="1">
      <c r="A27" s="46" t="s">
        <v>80</v>
      </c>
      <c r="B27" s="99">
        <v>1393</v>
      </c>
      <c r="C27" s="99">
        <v>1271</v>
      </c>
      <c r="D27" s="99">
        <v>1337</v>
      </c>
      <c r="E27" s="99">
        <v>1925</v>
      </c>
      <c r="F27" s="48">
        <v>1387</v>
      </c>
      <c r="G27" s="48">
        <f t="shared" si="0"/>
        <v>1705</v>
      </c>
      <c r="H27" s="49">
        <v>364</v>
      </c>
      <c r="I27" s="50">
        <v>436</v>
      </c>
      <c r="J27" s="50">
        <v>410</v>
      </c>
      <c r="K27" s="51">
        <v>495</v>
      </c>
      <c r="L27" s="52">
        <v>2063</v>
      </c>
      <c r="M27" s="98">
        <f t="shared" si="1"/>
        <v>2423</v>
      </c>
      <c r="N27" s="54">
        <v>605</v>
      </c>
      <c r="O27" s="54">
        <v>505</v>
      </c>
      <c r="P27" s="54">
        <v>588</v>
      </c>
      <c r="Q27" s="54">
        <v>725</v>
      </c>
      <c r="R27" s="54">
        <v>637</v>
      </c>
      <c r="S27" s="54">
        <v>743</v>
      </c>
      <c r="T27" s="54">
        <v>701</v>
      </c>
    </row>
    <row r="28" spans="1:20" s="25" customFormat="1" ht="24" customHeight="1">
      <c r="A28" s="46" t="s">
        <v>81</v>
      </c>
      <c r="B28" s="48">
        <v>4208</v>
      </c>
      <c r="C28" s="48">
        <v>3779</v>
      </c>
      <c r="D28" s="48">
        <v>3971</v>
      </c>
      <c r="E28" s="48">
        <v>6196</v>
      </c>
      <c r="F28" s="48">
        <v>4429</v>
      </c>
      <c r="G28" s="48">
        <f t="shared" si="0"/>
        <v>5369</v>
      </c>
      <c r="H28" s="49">
        <v>1257</v>
      </c>
      <c r="I28" s="50">
        <v>1559</v>
      </c>
      <c r="J28" s="50">
        <v>1285</v>
      </c>
      <c r="K28" s="51">
        <v>1268</v>
      </c>
      <c r="L28" s="52">
        <v>5784</v>
      </c>
      <c r="M28" s="98">
        <f t="shared" si="1"/>
        <v>5511</v>
      </c>
      <c r="N28" s="54">
        <v>1327</v>
      </c>
      <c r="O28" s="54">
        <v>1254</v>
      </c>
      <c r="P28" s="54">
        <v>1394</v>
      </c>
      <c r="Q28" s="54">
        <v>1536</v>
      </c>
      <c r="R28" s="54">
        <v>1471</v>
      </c>
      <c r="S28" s="54">
        <v>1615</v>
      </c>
      <c r="T28" s="54">
        <v>1796</v>
      </c>
    </row>
    <row r="29" spans="1:20" s="25" customFormat="1" ht="24" customHeight="1">
      <c r="A29" s="46" t="s">
        <v>82</v>
      </c>
      <c r="B29" s="48">
        <v>549</v>
      </c>
      <c r="C29" s="48">
        <v>518</v>
      </c>
      <c r="D29" s="48">
        <v>470</v>
      </c>
      <c r="E29" s="48">
        <v>591</v>
      </c>
      <c r="F29" s="48">
        <v>464</v>
      </c>
      <c r="G29" s="48">
        <f t="shared" si="0"/>
        <v>523</v>
      </c>
      <c r="H29" s="49">
        <v>142</v>
      </c>
      <c r="I29" s="50">
        <v>143</v>
      </c>
      <c r="J29" s="50">
        <v>126</v>
      </c>
      <c r="K29" s="51">
        <v>112</v>
      </c>
      <c r="L29" s="52">
        <v>571</v>
      </c>
      <c r="M29" s="98">
        <f t="shared" si="1"/>
        <v>612</v>
      </c>
      <c r="N29" s="54">
        <v>148</v>
      </c>
      <c r="O29" s="54">
        <v>136</v>
      </c>
      <c r="P29" s="54">
        <v>168</v>
      </c>
      <c r="Q29" s="54">
        <v>160</v>
      </c>
      <c r="R29" s="54">
        <v>152</v>
      </c>
      <c r="S29" s="54">
        <v>221</v>
      </c>
      <c r="T29" s="54">
        <v>228</v>
      </c>
    </row>
    <row r="30" spans="1:20" s="25" customFormat="1" ht="24" customHeight="1">
      <c r="A30" s="46" t="s">
        <v>83</v>
      </c>
      <c r="B30" s="48">
        <v>388</v>
      </c>
      <c r="C30" s="48">
        <v>341</v>
      </c>
      <c r="D30" s="48">
        <v>318</v>
      </c>
      <c r="E30" s="48">
        <v>390</v>
      </c>
      <c r="F30" s="48">
        <v>376</v>
      </c>
      <c r="G30" s="48">
        <f t="shared" si="0"/>
        <v>430</v>
      </c>
      <c r="H30" s="49">
        <v>108</v>
      </c>
      <c r="I30" s="50">
        <v>97</v>
      </c>
      <c r="J30" s="50">
        <v>90</v>
      </c>
      <c r="K30" s="51">
        <v>135</v>
      </c>
      <c r="L30" s="52">
        <v>582</v>
      </c>
      <c r="M30" s="98">
        <f t="shared" si="1"/>
        <v>963</v>
      </c>
      <c r="N30" s="54">
        <v>439</v>
      </c>
      <c r="O30" s="54">
        <v>111</v>
      </c>
      <c r="P30" s="54">
        <v>201</v>
      </c>
      <c r="Q30" s="54">
        <v>212</v>
      </c>
      <c r="R30" s="54">
        <v>140</v>
      </c>
      <c r="S30" s="54">
        <v>116</v>
      </c>
      <c r="T30" s="54">
        <v>170</v>
      </c>
    </row>
    <row r="31" spans="1:20" s="25" customFormat="1" ht="24" customHeight="1">
      <c r="A31" s="46" t="s">
        <v>84</v>
      </c>
      <c r="B31" s="48">
        <v>1475</v>
      </c>
      <c r="C31" s="48">
        <v>1290</v>
      </c>
      <c r="D31" s="48">
        <v>1271</v>
      </c>
      <c r="E31" s="48">
        <v>1873</v>
      </c>
      <c r="F31" s="48">
        <v>1172</v>
      </c>
      <c r="G31" s="48">
        <f t="shared" si="0"/>
        <v>1494</v>
      </c>
      <c r="H31" s="49">
        <v>387</v>
      </c>
      <c r="I31" s="50">
        <v>418</v>
      </c>
      <c r="J31" s="50">
        <v>329</v>
      </c>
      <c r="K31" s="51">
        <v>360</v>
      </c>
      <c r="L31" s="52">
        <v>1671</v>
      </c>
      <c r="M31" s="98">
        <f t="shared" si="1"/>
        <v>1929</v>
      </c>
      <c r="N31" s="54">
        <v>478</v>
      </c>
      <c r="O31" s="54">
        <v>336</v>
      </c>
      <c r="P31" s="54">
        <v>551</v>
      </c>
      <c r="Q31" s="54">
        <v>564</v>
      </c>
      <c r="R31" s="54">
        <v>499</v>
      </c>
      <c r="S31" s="54">
        <v>535</v>
      </c>
      <c r="T31" s="54">
        <v>527</v>
      </c>
    </row>
    <row r="32" spans="1:20" s="25" customFormat="1" ht="24" customHeight="1">
      <c r="A32" s="46" t="s">
        <v>85</v>
      </c>
      <c r="B32" s="48">
        <v>6491</v>
      </c>
      <c r="C32" s="48">
        <v>5763</v>
      </c>
      <c r="D32" s="48">
        <v>5295</v>
      </c>
      <c r="E32" s="48">
        <v>7682</v>
      </c>
      <c r="F32" s="48">
        <v>5802</v>
      </c>
      <c r="G32" s="48">
        <f t="shared" si="0"/>
        <v>6840</v>
      </c>
      <c r="H32" s="49">
        <v>1653</v>
      </c>
      <c r="I32" s="50">
        <v>1876</v>
      </c>
      <c r="J32" s="50">
        <v>1491</v>
      </c>
      <c r="K32" s="51">
        <v>1820</v>
      </c>
      <c r="L32" s="52">
        <v>7110</v>
      </c>
      <c r="M32" s="98">
        <f t="shared" si="1"/>
        <v>8581</v>
      </c>
      <c r="N32" s="54">
        <v>1755</v>
      </c>
      <c r="O32" s="54">
        <v>1702</v>
      </c>
      <c r="P32" s="54">
        <v>2469</v>
      </c>
      <c r="Q32" s="54">
        <v>2655</v>
      </c>
      <c r="R32" s="54">
        <v>1787</v>
      </c>
      <c r="S32" s="54">
        <v>1838</v>
      </c>
      <c r="T32" s="54">
        <v>2427</v>
      </c>
    </row>
    <row r="33" spans="1:20" s="25" customFormat="1" ht="24" customHeight="1">
      <c r="A33" s="46" t="s">
        <v>86</v>
      </c>
      <c r="B33" s="99">
        <v>2666</v>
      </c>
      <c r="C33" s="99">
        <v>2275</v>
      </c>
      <c r="D33" s="99">
        <v>2380</v>
      </c>
      <c r="E33" s="99">
        <v>4486</v>
      </c>
      <c r="F33" s="48">
        <v>2317</v>
      </c>
      <c r="G33" s="48">
        <f t="shared" si="0"/>
        <v>2469</v>
      </c>
      <c r="H33" s="49">
        <v>760</v>
      </c>
      <c r="I33" s="50">
        <v>591</v>
      </c>
      <c r="J33" s="50">
        <v>513</v>
      </c>
      <c r="K33" s="51">
        <v>605</v>
      </c>
      <c r="L33" s="52">
        <v>2968</v>
      </c>
      <c r="M33" s="98">
        <f t="shared" si="1"/>
        <v>3370</v>
      </c>
      <c r="N33" s="54">
        <v>1277</v>
      </c>
      <c r="O33" s="54">
        <v>572</v>
      </c>
      <c r="P33" s="54">
        <v>811</v>
      </c>
      <c r="Q33" s="54">
        <v>710</v>
      </c>
      <c r="R33" s="54">
        <v>531</v>
      </c>
      <c r="S33" s="54">
        <v>568</v>
      </c>
      <c r="T33" s="54">
        <v>790</v>
      </c>
    </row>
    <row r="34" spans="1:20" s="25" customFormat="1" ht="24" customHeight="1">
      <c r="A34" s="46" t="s">
        <v>87</v>
      </c>
      <c r="B34" s="48">
        <v>411</v>
      </c>
      <c r="C34" s="48">
        <v>339</v>
      </c>
      <c r="D34" s="48">
        <v>360</v>
      </c>
      <c r="E34" s="48">
        <v>690</v>
      </c>
      <c r="F34" s="48">
        <v>314</v>
      </c>
      <c r="G34" s="48">
        <f t="shared" si="0"/>
        <v>355</v>
      </c>
      <c r="H34" s="49">
        <v>86</v>
      </c>
      <c r="I34" s="50">
        <v>89</v>
      </c>
      <c r="J34" s="50">
        <v>78</v>
      </c>
      <c r="K34" s="51">
        <v>102</v>
      </c>
      <c r="L34" s="52">
        <v>563</v>
      </c>
      <c r="M34" s="98">
        <f t="shared" si="1"/>
        <v>539</v>
      </c>
      <c r="N34" s="54">
        <v>166</v>
      </c>
      <c r="O34" s="54">
        <v>108</v>
      </c>
      <c r="P34" s="54">
        <v>133</v>
      </c>
      <c r="Q34" s="54">
        <v>132</v>
      </c>
      <c r="R34" s="54">
        <v>117</v>
      </c>
      <c r="S34" s="54">
        <v>166</v>
      </c>
      <c r="T34" s="54">
        <v>145</v>
      </c>
    </row>
    <row r="35" spans="1:20" s="25" customFormat="1" ht="24" customHeight="1">
      <c r="A35" s="46" t="s">
        <v>88</v>
      </c>
      <c r="B35" s="48">
        <v>330</v>
      </c>
      <c r="C35" s="48">
        <v>249</v>
      </c>
      <c r="D35" s="48">
        <v>259</v>
      </c>
      <c r="E35" s="48">
        <v>369</v>
      </c>
      <c r="F35" s="48">
        <v>248</v>
      </c>
      <c r="G35" s="48">
        <f t="shared" si="0"/>
        <v>274</v>
      </c>
      <c r="H35" s="49">
        <v>81</v>
      </c>
      <c r="I35" s="50">
        <v>58</v>
      </c>
      <c r="J35" s="50">
        <v>72</v>
      </c>
      <c r="K35" s="51">
        <v>63</v>
      </c>
      <c r="L35" s="52">
        <v>258</v>
      </c>
      <c r="M35" s="98">
        <f t="shared" si="1"/>
        <v>309</v>
      </c>
      <c r="N35" s="54">
        <v>69</v>
      </c>
      <c r="O35" s="54">
        <v>84</v>
      </c>
      <c r="P35" s="54">
        <v>90</v>
      </c>
      <c r="Q35" s="54">
        <v>66</v>
      </c>
      <c r="R35" s="54">
        <v>87</v>
      </c>
      <c r="S35" s="54">
        <v>77</v>
      </c>
      <c r="T35" s="54">
        <v>91</v>
      </c>
    </row>
    <row r="36" spans="1:20" s="25" customFormat="1" ht="24" customHeight="1">
      <c r="A36" s="46" t="s">
        <v>89</v>
      </c>
      <c r="B36" s="48">
        <v>183</v>
      </c>
      <c r="C36" s="48">
        <v>144</v>
      </c>
      <c r="D36" s="48">
        <v>106</v>
      </c>
      <c r="E36" s="48">
        <v>258</v>
      </c>
      <c r="F36" s="48">
        <v>170</v>
      </c>
      <c r="G36" s="48">
        <f t="shared" si="0"/>
        <v>218</v>
      </c>
      <c r="H36" s="49">
        <v>53</v>
      </c>
      <c r="I36" s="50">
        <v>43</v>
      </c>
      <c r="J36" s="50">
        <v>63</v>
      </c>
      <c r="K36" s="51">
        <v>59</v>
      </c>
      <c r="L36" s="52">
        <v>326</v>
      </c>
      <c r="M36" s="98">
        <f t="shared" si="1"/>
        <v>406</v>
      </c>
      <c r="N36" s="54">
        <v>69</v>
      </c>
      <c r="O36" s="54">
        <v>67</v>
      </c>
      <c r="P36" s="54">
        <v>135</v>
      </c>
      <c r="Q36" s="54">
        <v>135</v>
      </c>
      <c r="R36" s="54">
        <v>79</v>
      </c>
      <c r="S36" s="54">
        <v>122</v>
      </c>
      <c r="T36" s="54">
        <v>166</v>
      </c>
    </row>
    <row r="37" spans="1:20" s="25" customFormat="1" ht="24" customHeight="1">
      <c r="A37" s="46" t="s">
        <v>90</v>
      </c>
      <c r="B37" s="48">
        <v>170</v>
      </c>
      <c r="C37" s="48">
        <v>140</v>
      </c>
      <c r="D37" s="48">
        <v>148</v>
      </c>
      <c r="E37" s="48">
        <v>222</v>
      </c>
      <c r="F37" s="48">
        <v>182</v>
      </c>
      <c r="G37" s="48">
        <f t="shared" si="0"/>
        <v>153</v>
      </c>
      <c r="H37" s="49">
        <v>49</v>
      </c>
      <c r="I37" s="50">
        <v>37</v>
      </c>
      <c r="J37" s="50">
        <v>40</v>
      </c>
      <c r="K37" s="51">
        <v>27</v>
      </c>
      <c r="L37" s="52">
        <v>183</v>
      </c>
      <c r="M37" s="98">
        <f t="shared" si="1"/>
        <v>196</v>
      </c>
      <c r="N37" s="54">
        <v>46</v>
      </c>
      <c r="O37" s="54">
        <v>39</v>
      </c>
      <c r="P37" s="54">
        <v>65</v>
      </c>
      <c r="Q37" s="54">
        <v>46</v>
      </c>
      <c r="R37" s="54">
        <v>46</v>
      </c>
      <c r="S37" s="54">
        <v>68</v>
      </c>
      <c r="T37" s="54">
        <v>97</v>
      </c>
    </row>
    <row r="38" spans="1:20" s="25" customFormat="1" ht="24" customHeight="1">
      <c r="A38" s="46" t="s">
        <v>91</v>
      </c>
      <c r="B38" s="99">
        <v>569</v>
      </c>
      <c r="C38" s="99">
        <v>454</v>
      </c>
      <c r="D38" s="99">
        <v>437</v>
      </c>
      <c r="E38" s="99">
        <v>604</v>
      </c>
      <c r="F38" s="48">
        <v>566</v>
      </c>
      <c r="G38" s="48">
        <f t="shared" si="0"/>
        <v>728</v>
      </c>
      <c r="H38" s="49">
        <v>151</v>
      </c>
      <c r="I38" s="50">
        <v>176</v>
      </c>
      <c r="J38" s="50">
        <v>172</v>
      </c>
      <c r="K38" s="51">
        <v>229</v>
      </c>
      <c r="L38" s="52">
        <v>703</v>
      </c>
      <c r="M38" s="98">
        <f t="shared" si="1"/>
        <v>789</v>
      </c>
      <c r="N38" s="54">
        <v>188</v>
      </c>
      <c r="O38" s="54">
        <v>146</v>
      </c>
      <c r="P38" s="54">
        <v>175</v>
      </c>
      <c r="Q38" s="54">
        <v>280</v>
      </c>
      <c r="R38" s="54">
        <v>196</v>
      </c>
      <c r="S38" s="54">
        <v>242</v>
      </c>
      <c r="T38" s="54">
        <v>219</v>
      </c>
    </row>
    <row r="39" spans="1:20" s="25" customFormat="1" ht="24" customHeight="1">
      <c r="A39" s="46" t="s">
        <v>92</v>
      </c>
      <c r="B39" s="48">
        <v>1137</v>
      </c>
      <c r="C39" s="48">
        <v>1034</v>
      </c>
      <c r="D39" s="48">
        <v>1123</v>
      </c>
      <c r="E39" s="48">
        <v>1170</v>
      </c>
      <c r="F39" s="48">
        <v>875</v>
      </c>
      <c r="G39" s="48">
        <f t="shared" si="0"/>
        <v>1113</v>
      </c>
      <c r="H39" s="49">
        <v>273</v>
      </c>
      <c r="I39" s="50">
        <v>290</v>
      </c>
      <c r="J39" s="50">
        <v>277</v>
      </c>
      <c r="K39" s="51">
        <v>273</v>
      </c>
      <c r="L39" s="52">
        <v>1247</v>
      </c>
      <c r="M39" s="98">
        <f t="shared" si="1"/>
        <v>1535</v>
      </c>
      <c r="N39" s="54">
        <v>315</v>
      </c>
      <c r="O39" s="54">
        <v>298</v>
      </c>
      <c r="P39" s="54">
        <v>380</v>
      </c>
      <c r="Q39" s="54">
        <v>542</v>
      </c>
      <c r="R39" s="54">
        <v>314</v>
      </c>
      <c r="S39" s="54">
        <v>367</v>
      </c>
      <c r="T39" s="54">
        <v>371</v>
      </c>
    </row>
    <row r="40" spans="1:20" s="25" customFormat="1" ht="24" customHeight="1">
      <c r="A40" s="46" t="s">
        <v>93</v>
      </c>
      <c r="B40" s="48">
        <v>454</v>
      </c>
      <c r="C40" s="48">
        <v>419</v>
      </c>
      <c r="D40" s="48">
        <v>446</v>
      </c>
      <c r="E40" s="48">
        <v>431</v>
      </c>
      <c r="F40" s="48">
        <v>404</v>
      </c>
      <c r="G40" s="48">
        <f t="shared" si="0"/>
        <v>495</v>
      </c>
      <c r="H40" s="49">
        <v>103</v>
      </c>
      <c r="I40" s="50">
        <v>140</v>
      </c>
      <c r="J40" s="50">
        <v>122</v>
      </c>
      <c r="K40" s="51">
        <v>130</v>
      </c>
      <c r="L40" s="52">
        <v>595</v>
      </c>
      <c r="M40" s="98">
        <f t="shared" si="1"/>
        <v>796</v>
      </c>
      <c r="N40" s="54">
        <v>151</v>
      </c>
      <c r="O40" s="54">
        <v>156</v>
      </c>
      <c r="P40" s="54">
        <v>193</v>
      </c>
      <c r="Q40" s="54">
        <v>296</v>
      </c>
      <c r="R40" s="54">
        <v>176</v>
      </c>
      <c r="S40" s="54">
        <v>194</v>
      </c>
      <c r="T40" s="54">
        <v>210</v>
      </c>
    </row>
    <row r="41" spans="1:20" s="25" customFormat="1" ht="24" customHeight="1">
      <c r="A41" s="46" t="s">
        <v>94</v>
      </c>
      <c r="B41" s="48">
        <v>363</v>
      </c>
      <c r="C41" s="48">
        <v>236</v>
      </c>
      <c r="D41" s="48">
        <v>270</v>
      </c>
      <c r="E41" s="48">
        <v>287</v>
      </c>
      <c r="F41" s="48">
        <v>233</v>
      </c>
      <c r="G41" s="48">
        <f t="shared" si="0"/>
        <v>337</v>
      </c>
      <c r="H41" s="49">
        <v>108</v>
      </c>
      <c r="I41" s="50">
        <v>86</v>
      </c>
      <c r="J41" s="50">
        <v>69</v>
      </c>
      <c r="K41" s="51">
        <v>74</v>
      </c>
      <c r="L41" s="52">
        <v>322</v>
      </c>
      <c r="M41" s="98">
        <f t="shared" si="1"/>
        <v>405</v>
      </c>
      <c r="N41" s="54">
        <v>103</v>
      </c>
      <c r="O41" s="54">
        <v>70</v>
      </c>
      <c r="P41" s="54">
        <v>94</v>
      </c>
      <c r="Q41" s="54">
        <v>138</v>
      </c>
      <c r="R41" s="54">
        <v>107</v>
      </c>
      <c r="S41" s="54">
        <v>131</v>
      </c>
      <c r="T41" s="54">
        <v>122</v>
      </c>
    </row>
    <row r="42" spans="1:20" s="25" customFormat="1" ht="24" customHeight="1">
      <c r="A42" s="46" t="s">
        <v>95</v>
      </c>
      <c r="B42" s="99">
        <v>251</v>
      </c>
      <c r="C42" s="99">
        <v>229</v>
      </c>
      <c r="D42" s="99">
        <v>222</v>
      </c>
      <c r="E42" s="99">
        <v>214</v>
      </c>
      <c r="F42" s="48">
        <v>170</v>
      </c>
      <c r="G42" s="48">
        <f t="shared" si="0"/>
        <v>225</v>
      </c>
      <c r="H42" s="49">
        <v>47</v>
      </c>
      <c r="I42" s="50">
        <v>70</v>
      </c>
      <c r="J42" s="50">
        <v>42</v>
      </c>
      <c r="K42" s="51">
        <v>66</v>
      </c>
      <c r="L42" s="52">
        <v>261</v>
      </c>
      <c r="M42" s="98">
        <f t="shared" si="1"/>
        <v>274</v>
      </c>
      <c r="N42" s="54">
        <v>60</v>
      </c>
      <c r="O42" s="54">
        <v>61</v>
      </c>
      <c r="P42" s="54">
        <v>81</v>
      </c>
      <c r="Q42" s="54">
        <v>72</v>
      </c>
      <c r="R42" s="54">
        <v>69</v>
      </c>
      <c r="S42" s="54">
        <v>69</v>
      </c>
      <c r="T42" s="54">
        <v>78</v>
      </c>
    </row>
    <row r="43" spans="1:20" s="25" customFormat="1" ht="24" customHeight="1">
      <c r="A43" s="46" t="s">
        <v>96</v>
      </c>
      <c r="B43" s="48">
        <v>450</v>
      </c>
      <c r="C43" s="48">
        <v>457</v>
      </c>
      <c r="D43" s="48">
        <v>452</v>
      </c>
      <c r="E43" s="48">
        <v>403</v>
      </c>
      <c r="F43" s="48">
        <v>437</v>
      </c>
      <c r="G43" s="48">
        <f t="shared" si="0"/>
        <v>544</v>
      </c>
      <c r="H43" s="49">
        <v>141</v>
      </c>
      <c r="I43" s="50">
        <v>145</v>
      </c>
      <c r="J43" s="50">
        <v>116</v>
      </c>
      <c r="K43" s="51">
        <v>142</v>
      </c>
      <c r="L43" s="52">
        <v>704</v>
      </c>
      <c r="M43" s="98">
        <f t="shared" si="1"/>
        <v>868</v>
      </c>
      <c r="N43" s="54">
        <v>168</v>
      </c>
      <c r="O43" s="54">
        <v>166</v>
      </c>
      <c r="P43" s="54">
        <v>225</v>
      </c>
      <c r="Q43" s="54">
        <v>309</v>
      </c>
      <c r="R43" s="54">
        <v>193</v>
      </c>
      <c r="S43" s="54">
        <v>282</v>
      </c>
      <c r="T43" s="54">
        <v>249</v>
      </c>
    </row>
    <row r="44" spans="1:20" s="25" customFormat="1" ht="24" customHeight="1">
      <c r="A44" s="46" t="s">
        <v>97</v>
      </c>
      <c r="B44" s="48">
        <v>232</v>
      </c>
      <c r="C44" s="48">
        <v>228</v>
      </c>
      <c r="D44" s="48">
        <v>310</v>
      </c>
      <c r="E44" s="48">
        <v>267</v>
      </c>
      <c r="F44" s="48">
        <v>248</v>
      </c>
      <c r="G44" s="48">
        <f t="shared" si="0"/>
        <v>374</v>
      </c>
      <c r="H44" s="49">
        <v>80</v>
      </c>
      <c r="I44" s="50">
        <v>87</v>
      </c>
      <c r="J44" s="50">
        <v>103</v>
      </c>
      <c r="K44" s="51">
        <v>104</v>
      </c>
      <c r="L44" s="52">
        <v>403</v>
      </c>
      <c r="M44" s="98">
        <f t="shared" si="1"/>
        <v>541</v>
      </c>
      <c r="N44" s="54">
        <v>101</v>
      </c>
      <c r="O44" s="54">
        <v>104</v>
      </c>
      <c r="P44" s="54">
        <v>158</v>
      </c>
      <c r="Q44" s="54">
        <v>178</v>
      </c>
      <c r="R44" s="54">
        <v>120</v>
      </c>
      <c r="S44" s="54">
        <v>125</v>
      </c>
      <c r="T44" s="54">
        <v>150</v>
      </c>
    </row>
    <row r="45" spans="1:20" s="25" customFormat="1" ht="24" customHeight="1">
      <c r="A45" s="46" t="s">
        <v>98</v>
      </c>
      <c r="B45" s="48">
        <v>2372</v>
      </c>
      <c r="C45" s="48">
        <v>2236</v>
      </c>
      <c r="D45" s="48">
        <v>2241</v>
      </c>
      <c r="E45" s="48">
        <v>2908</v>
      </c>
      <c r="F45" s="48">
        <v>3333</v>
      </c>
      <c r="G45" s="48">
        <f t="shared" si="0"/>
        <v>4128</v>
      </c>
      <c r="H45" s="49">
        <v>1008</v>
      </c>
      <c r="I45" s="50">
        <v>1096</v>
      </c>
      <c r="J45" s="50">
        <v>896</v>
      </c>
      <c r="K45" s="51">
        <v>1128</v>
      </c>
      <c r="L45" s="52">
        <v>4631</v>
      </c>
      <c r="M45" s="98">
        <f t="shared" si="1"/>
        <v>5146</v>
      </c>
      <c r="N45" s="54">
        <v>1140</v>
      </c>
      <c r="O45" s="54">
        <v>1132</v>
      </c>
      <c r="P45" s="54">
        <v>1196</v>
      </c>
      <c r="Q45" s="54">
        <v>1678</v>
      </c>
      <c r="R45" s="54">
        <v>1157</v>
      </c>
      <c r="S45" s="54">
        <v>1294</v>
      </c>
      <c r="T45" s="54">
        <v>1516</v>
      </c>
    </row>
    <row r="46" spans="1:20" s="25" customFormat="1" ht="24" customHeight="1">
      <c r="A46" s="46" t="s">
        <v>99</v>
      </c>
      <c r="B46" s="48">
        <v>421</v>
      </c>
      <c r="C46" s="48">
        <v>462</v>
      </c>
      <c r="D46" s="48">
        <v>472</v>
      </c>
      <c r="E46" s="48">
        <v>517</v>
      </c>
      <c r="F46" s="48">
        <v>435</v>
      </c>
      <c r="G46" s="48">
        <f t="shared" si="0"/>
        <v>608</v>
      </c>
      <c r="H46" s="49">
        <v>90</v>
      </c>
      <c r="I46" s="50">
        <v>148</v>
      </c>
      <c r="J46" s="50">
        <v>102</v>
      </c>
      <c r="K46" s="51">
        <v>268</v>
      </c>
      <c r="L46" s="52">
        <v>877</v>
      </c>
      <c r="M46" s="98">
        <f t="shared" si="1"/>
        <v>1113</v>
      </c>
      <c r="N46" s="54">
        <v>211</v>
      </c>
      <c r="O46" s="54">
        <v>350</v>
      </c>
      <c r="P46" s="54">
        <v>218</v>
      </c>
      <c r="Q46" s="54">
        <v>334</v>
      </c>
      <c r="R46" s="54">
        <v>265</v>
      </c>
      <c r="S46" s="54">
        <v>265</v>
      </c>
      <c r="T46" s="54">
        <v>252</v>
      </c>
    </row>
    <row r="47" spans="1:20" s="25" customFormat="1" ht="24" customHeight="1">
      <c r="A47" s="46" t="s">
        <v>100</v>
      </c>
      <c r="B47" s="48">
        <v>405</v>
      </c>
      <c r="C47" s="48">
        <v>387</v>
      </c>
      <c r="D47" s="48">
        <v>413</v>
      </c>
      <c r="E47" s="48">
        <v>443</v>
      </c>
      <c r="F47" s="48">
        <v>495</v>
      </c>
      <c r="G47" s="48">
        <f t="shared" si="0"/>
        <v>497</v>
      </c>
      <c r="H47" s="49">
        <v>141</v>
      </c>
      <c r="I47" s="50">
        <v>126</v>
      </c>
      <c r="J47" s="50">
        <v>113</v>
      </c>
      <c r="K47" s="51">
        <v>117</v>
      </c>
      <c r="L47" s="52">
        <v>447</v>
      </c>
      <c r="M47" s="98">
        <f t="shared" si="1"/>
        <v>598</v>
      </c>
      <c r="N47" s="54">
        <v>129</v>
      </c>
      <c r="O47" s="54">
        <v>141</v>
      </c>
      <c r="P47" s="54">
        <v>148</v>
      </c>
      <c r="Q47" s="54">
        <v>180</v>
      </c>
      <c r="R47" s="54">
        <v>168</v>
      </c>
      <c r="S47" s="54">
        <v>147</v>
      </c>
      <c r="T47" s="54">
        <v>179</v>
      </c>
    </row>
    <row r="48" spans="1:20" s="25" customFormat="1" ht="24" customHeight="1">
      <c r="A48" s="46" t="s">
        <v>101</v>
      </c>
      <c r="B48" s="48">
        <v>498</v>
      </c>
      <c r="C48" s="48">
        <v>528</v>
      </c>
      <c r="D48" s="48">
        <v>619</v>
      </c>
      <c r="E48" s="48">
        <v>785</v>
      </c>
      <c r="F48" s="48">
        <v>655</v>
      </c>
      <c r="G48" s="48">
        <f t="shared" si="0"/>
        <v>869</v>
      </c>
      <c r="H48" s="49">
        <v>194</v>
      </c>
      <c r="I48" s="50">
        <v>203</v>
      </c>
      <c r="J48" s="50">
        <v>265</v>
      </c>
      <c r="K48" s="51">
        <v>207</v>
      </c>
      <c r="L48" s="52">
        <v>1141</v>
      </c>
      <c r="M48" s="98">
        <f t="shared" si="1"/>
        <v>1405</v>
      </c>
      <c r="N48" s="54">
        <v>328</v>
      </c>
      <c r="O48" s="54">
        <v>305</v>
      </c>
      <c r="P48" s="54">
        <v>358</v>
      </c>
      <c r="Q48" s="54">
        <v>414</v>
      </c>
      <c r="R48" s="54">
        <v>316</v>
      </c>
      <c r="S48" s="54">
        <v>344</v>
      </c>
      <c r="T48" s="54">
        <v>440</v>
      </c>
    </row>
    <row r="49" spans="1:20" s="25" customFormat="1" ht="24" customHeight="1">
      <c r="A49" s="46" t="s">
        <v>102</v>
      </c>
      <c r="B49" s="48">
        <v>332</v>
      </c>
      <c r="C49" s="48">
        <v>307</v>
      </c>
      <c r="D49" s="48">
        <v>323</v>
      </c>
      <c r="E49" s="48">
        <v>543</v>
      </c>
      <c r="F49" s="48">
        <v>299</v>
      </c>
      <c r="G49" s="48">
        <f t="shared" si="0"/>
        <v>404</v>
      </c>
      <c r="H49" s="49">
        <v>105</v>
      </c>
      <c r="I49" s="50">
        <v>107</v>
      </c>
      <c r="J49" s="50">
        <v>98</v>
      </c>
      <c r="K49" s="51">
        <v>94</v>
      </c>
      <c r="L49" s="52">
        <v>415</v>
      </c>
      <c r="M49" s="98">
        <f t="shared" si="1"/>
        <v>539</v>
      </c>
      <c r="N49" s="54">
        <v>113</v>
      </c>
      <c r="O49" s="54">
        <v>109</v>
      </c>
      <c r="P49" s="54">
        <v>135</v>
      </c>
      <c r="Q49" s="54">
        <v>182</v>
      </c>
      <c r="R49" s="54">
        <v>118</v>
      </c>
      <c r="S49" s="54">
        <v>159</v>
      </c>
      <c r="T49" s="54">
        <v>178</v>
      </c>
    </row>
    <row r="50" spans="1:20" s="25" customFormat="1" ht="24" customHeight="1">
      <c r="A50" s="46" t="s">
        <v>103</v>
      </c>
      <c r="B50" s="99">
        <v>255</v>
      </c>
      <c r="C50" s="99">
        <v>294</v>
      </c>
      <c r="D50" s="99">
        <v>350</v>
      </c>
      <c r="E50" s="99">
        <v>360</v>
      </c>
      <c r="F50" s="48">
        <v>315</v>
      </c>
      <c r="G50" s="48">
        <f t="shared" si="0"/>
        <v>375</v>
      </c>
      <c r="H50" s="49">
        <v>114</v>
      </c>
      <c r="I50" s="50">
        <v>97</v>
      </c>
      <c r="J50" s="50">
        <v>77</v>
      </c>
      <c r="K50" s="51">
        <v>87</v>
      </c>
      <c r="L50" s="52">
        <v>421</v>
      </c>
      <c r="M50" s="98">
        <f t="shared" si="1"/>
        <v>509</v>
      </c>
      <c r="N50" s="54">
        <v>150</v>
      </c>
      <c r="O50" s="54">
        <v>103</v>
      </c>
      <c r="P50" s="54">
        <v>87</v>
      </c>
      <c r="Q50" s="54">
        <v>169</v>
      </c>
      <c r="R50" s="54">
        <v>134</v>
      </c>
      <c r="S50" s="54">
        <v>171</v>
      </c>
      <c r="T50" s="54">
        <v>264</v>
      </c>
    </row>
    <row r="51" spans="1:20" s="25" customFormat="1" ht="24" customHeight="1">
      <c r="A51" s="46" t="s">
        <v>104</v>
      </c>
      <c r="B51" s="48">
        <v>332</v>
      </c>
      <c r="C51" s="48">
        <v>280</v>
      </c>
      <c r="D51" s="48">
        <v>326</v>
      </c>
      <c r="E51" s="48">
        <v>282</v>
      </c>
      <c r="F51" s="48">
        <v>258</v>
      </c>
      <c r="G51" s="48">
        <f t="shared" si="0"/>
        <v>334</v>
      </c>
      <c r="H51" s="49">
        <v>78</v>
      </c>
      <c r="I51" s="50">
        <v>95</v>
      </c>
      <c r="J51" s="50">
        <v>83</v>
      </c>
      <c r="K51" s="51">
        <v>78</v>
      </c>
      <c r="L51" s="52">
        <v>420</v>
      </c>
      <c r="M51" s="98">
        <f t="shared" si="1"/>
        <v>604</v>
      </c>
      <c r="N51" s="54">
        <v>121</v>
      </c>
      <c r="O51" s="54">
        <v>120</v>
      </c>
      <c r="P51" s="54">
        <v>122</v>
      </c>
      <c r="Q51" s="54">
        <v>241</v>
      </c>
      <c r="R51" s="54">
        <v>183</v>
      </c>
      <c r="S51" s="54">
        <v>182</v>
      </c>
      <c r="T51" s="54">
        <v>234</v>
      </c>
    </row>
    <row r="52" spans="1:20" s="25" customFormat="1" ht="24" customHeight="1" thickBot="1">
      <c r="A52" s="57" t="s">
        <v>105</v>
      </c>
      <c r="B52" s="100">
        <v>963</v>
      </c>
      <c r="C52" s="100">
        <v>687</v>
      </c>
      <c r="D52" s="100">
        <v>701</v>
      </c>
      <c r="E52" s="101">
        <v>936</v>
      </c>
      <c r="F52" s="48">
        <v>833</v>
      </c>
      <c r="G52" s="48">
        <f t="shared" si="0"/>
        <v>1042</v>
      </c>
      <c r="H52" s="49">
        <v>244</v>
      </c>
      <c r="I52" s="61">
        <v>285</v>
      </c>
      <c r="J52" s="61">
        <v>232</v>
      </c>
      <c r="K52" s="62">
        <v>281</v>
      </c>
      <c r="L52" s="102">
        <v>1352</v>
      </c>
      <c r="M52" s="103">
        <f t="shared" si="1"/>
        <v>1930</v>
      </c>
      <c r="N52" s="65">
        <v>383</v>
      </c>
      <c r="O52" s="65">
        <v>461</v>
      </c>
      <c r="P52" s="65">
        <v>439</v>
      </c>
      <c r="Q52" s="65">
        <v>647</v>
      </c>
      <c r="R52" s="65">
        <v>628</v>
      </c>
      <c r="S52" s="65">
        <v>519</v>
      </c>
      <c r="T52" s="65">
        <v>663</v>
      </c>
    </row>
    <row r="53" spans="1:20" s="25" customFormat="1" ht="15.75" customHeight="1" thickTop="1">
      <c r="A53" s="340" t="s">
        <v>113</v>
      </c>
      <c r="B53" s="334">
        <v>53218</v>
      </c>
      <c r="C53" s="334">
        <v>48218</v>
      </c>
      <c r="D53" s="334">
        <v>48754</v>
      </c>
      <c r="E53" s="334">
        <v>69925</v>
      </c>
      <c r="F53" s="338">
        <v>49429</v>
      </c>
      <c r="G53" s="338">
        <v>59237</v>
      </c>
      <c r="H53" s="104">
        <v>14648</v>
      </c>
      <c r="I53" s="105">
        <v>15625</v>
      </c>
      <c r="J53" s="106">
        <v>13732</v>
      </c>
      <c r="K53" s="107">
        <v>15232</v>
      </c>
      <c r="L53" s="338">
        <v>68774</v>
      </c>
      <c r="M53" s="108"/>
      <c r="N53" s="109">
        <f aca="true" t="shared" si="2" ref="N53:T53">SUM(N6:N52)</f>
        <v>20820</v>
      </c>
      <c r="O53" s="109">
        <f t="shared" si="2"/>
        <v>16398</v>
      </c>
      <c r="P53" s="109">
        <f t="shared" si="2"/>
        <v>19976</v>
      </c>
      <c r="Q53" s="109">
        <f t="shared" si="2"/>
        <v>23705</v>
      </c>
      <c r="R53" s="109">
        <f t="shared" si="2"/>
        <v>18479</v>
      </c>
      <c r="S53" s="109">
        <f t="shared" si="2"/>
        <v>20392</v>
      </c>
      <c r="T53" s="109">
        <f t="shared" si="2"/>
        <v>23502</v>
      </c>
    </row>
    <row r="54" spans="1:20" s="25" customFormat="1" ht="13.5" customHeight="1">
      <c r="A54" s="341"/>
      <c r="B54" s="335"/>
      <c r="C54" s="335"/>
      <c r="D54" s="335"/>
      <c r="E54" s="335"/>
      <c r="F54" s="339"/>
      <c r="G54" s="339"/>
      <c r="H54" s="110">
        <v>3252</v>
      </c>
      <c r="I54" s="111">
        <v>4001</v>
      </c>
      <c r="J54" s="111">
        <v>4119</v>
      </c>
      <c r="K54" s="112">
        <v>4930</v>
      </c>
      <c r="L54" s="339"/>
      <c r="M54" s="113">
        <f>N55</f>
        <v>80899</v>
      </c>
      <c r="N54" s="114" t="s">
        <v>141</v>
      </c>
      <c r="O54" s="114" t="s">
        <v>142</v>
      </c>
      <c r="P54" s="114" t="s">
        <v>143</v>
      </c>
      <c r="Q54" s="114" t="s">
        <v>144</v>
      </c>
      <c r="R54" s="114" t="s">
        <v>145</v>
      </c>
      <c r="S54" s="114" t="s">
        <v>146</v>
      </c>
      <c r="T54" s="114" t="s">
        <v>147</v>
      </c>
    </row>
    <row r="55" spans="1:21" s="25" customFormat="1" ht="18.75" customHeight="1">
      <c r="A55" s="332" t="s">
        <v>114</v>
      </c>
      <c r="B55" s="342"/>
      <c r="C55" s="342"/>
      <c r="D55" s="342"/>
      <c r="E55" s="336"/>
      <c r="F55" s="330">
        <v>12223</v>
      </c>
      <c r="G55" s="330">
        <v>16302</v>
      </c>
      <c r="H55" s="362">
        <v>59237</v>
      </c>
      <c r="I55" s="363"/>
      <c r="J55" s="363"/>
      <c r="K55" s="364"/>
      <c r="L55" s="330">
        <v>20230</v>
      </c>
      <c r="M55" s="330">
        <v>19388</v>
      </c>
      <c r="N55" s="349">
        <f>N53+O53+Q53+P53</f>
        <v>80899</v>
      </c>
      <c r="O55" s="350"/>
      <c r="P55" s="350"/>
      <c r="Q55" s="365"/>
      <c r="R55" s="349">
        <f>R53+S53+T53</f>
        <v>62373</v>
      </c>
      <c r="S55" s="350"/>
      <c r="T55" s="351"/>
      <c r="U55" s="77"/>
    </row>
    <row r="56" spans="1:21" s="25" customFormat="1" ht="12.75" customHeight="1">
      <c r="A56" s="333"/>
      <c r="B56" s="343"/>
      <c r="C56" s="343"/>
      <c r="D56" s="343"/>
      <c r="E56" s="337"/>
      <c r="F56" s="331"/>
      <c r="G56" s="331"/>
      <c r="H56" s="359">
        <v>16302</v>
      </c>
      <c r="I56" s="360"/>
      <c r="J56" s="360"/>
      <c r="K56" s="361"/>
      <c r="L56" s="331"/>
      <c r="M56" s="331"/>
      <c r="N56" s="352">
        <f>N54+Q54+O54+P54</f>
        <v>-19388</v>
      </c>
      <c r="O56" s="353"/>
      <c r="P56" s="353"/>
      <c r="Q56" s="354"/>
      <c r="R56" s="352">
        <f>R54+S54+T54</f>
        <v>-16746</v>
      </c>
      <c r="S56" s="353"/>
      <c r="T56" s="354"/>
      <c r="U56" s="115"/>
    </row>
    <row r="57" spans="1:18" s="25" customFormat="1" ht="15" customHeight="1">
      <c r="A57" s="116" t="s">
        <v>148</v>
      </c>
      <c r="B57" s="74"/>
      <c r="C57" s="74"/>
      <c r="D57" s="74"/>
      <c r="E57" s="74"/>
      <c r="F57" s="74"/>
      <c r="G57" s="74"/>
      <c r="H57" s="117"/>
      <c r="I57" s="117"/>
      <c r="J57" s="117"/>
      <c r="K57" s="117"/>
      <c r="L57" s="117"/>
      <c r="M57" s="117"/>
      <c r="R57" s="77"/>
    </row>
  </sheetData>
  <sheetProtection/>
  <mergeCells count="31">
    <mergeCell ref="G3:K3"/>
    <mergeCell ref="M55:M56"/>
    <mergeCell ref="N55:Q55"/>
    <mergeCell ref="N56:Q56"/>
    <mergeCell ref="R3:T3"/>
    <mergeCell ref="R55:T55"/>
    <mergeCell ref="R56:T56"/>
    <mergeCell ref="G4:G5"/>
    <mergeCell ref="M3:Q3"/>
    <mergeCell ref="A1:T1"/>
    <mergeCell ref="L53:L54"/>
    <mergeCell ref="L55:L56"/>
    <mergeCell ref="H56:K56"/>
    <mergeCell ref="H55:K55"/>
    <mergeCell ref="E4:E5"/>
    <mergeCell ref="F4:F5"/>
    <mergeCell ref="M4:M5"/>
    <mergeCell ref="B4:B5"/>
    <mergeCell ref="C4:C5"/>
    <mergeCell ref="D4:D5"/>
    <mergeCell ref="L4:L5"/>
    <mergeCell ref="F55:F56"/>
    <mergeCell ref="A55:A56"/>
    <mergeCell ref="G55:G56"/>
    <mergeCell ref="E53:E56"/>
    <mergeCell ref="F53:F54"/>
    <mergeCell ref="G53:G54"/>
    <mergeCell ref="A53:A54"/>
    <mergeCell ref="B53:B56"/>
    <mergeCell ref="C53:C56"/>
    <mergeCell ref="D53:D56"/>
  </mergeCells>
  <printOptions horizontalCentered="1"/>
  <pageMargins left="0.4724409448818898" right="0" top="0.2755905511811024" bottom="0" header="0.8267716535433072" footer="0.1968503937007874"/>
  <pageSetup fitToHeight="1" fitToWidth="1" horizontalDpi="160" verticalDpi="160" orientation="portrait" paperSize="9" scale="68" r:id="rId1"/>
</worksheet>
</file>

<file path=xl/worksheets/sheet5.xml><?xml version="1.0" encoding="utf-8"?>
<worksheet xmlns="http://schemas.openxmlformats.org/spreadsheetml/2006/main" xmlns:r="http://schemas.openxmlformats.org/officeDocument/2006/relationships">
  <sheetPr>
    <pageSetUpPr fitToPage="1"/>
  </sheetPr>
  <dimension ref="A1:T64"/>
  <sheetViews>
    <sheetView view="pageBreakPreview" zoomScale="75" zoomScaleNormal="111" zoomScaleSheetLayoutView="75" zoomScalePageLayoutView="0" workbookViewId="0" topLeftCell="A1">
      <pane xSplit="1" ySplit="5" topLeftCell="B6" activePane="bottomRight" state="frozen"/>
      <selection pane="topLeft" activeCell="P43" sqref="P43"/>
      <selection pane="topRight" activeCell="P43" sqref="P43"/>
      <selection pane="bottomLeft" activeCell="P43" sqref="P43"/>
      <selection pane="bottomRight" activeCell="A1" sqref="A1:T1"/>
    </sheetView>
  </sheetViews>
  <sheetFormatPr defaultColWidth="8.75390625" defaultRowHeight="27" customHeight="1"/>
  <cols>
    <col min="1" max="1" width="8.125" style="78" customWidth="1"/>
    <col min="2" max="7" width="8.625" style="75" customWidth="1"/>
    <col min="8" max="10" width="8.625" style="75" hidden="1" customWidth="1"/>
    <col min="11" max="11" width="8.625" style="81" hidden="1" customWidth="1"/>
    <col min="12" max="12" width="8.625" style="81" customWidth="1"/>
    <col min="13" max="13" width="8.00390625" style="81" customWidth="1"/>
    <col min="14" max="18" width="8.625" style="80" customWidth="1"/>
    <col min="19" max="16384" width="8.75390625" style="20" customWidth="1"/>
  </cols>
  <sheetData>
    <row r="1" spans="1:20" s="14" customFormat="1" ht="22.5" customHeight="1">
      <c r="A1" s="380" t="s">
        <v>115</v>
      </c>
      <c r="B1" s="380"/>
      <c r="C1" s="380"/>
      <c r="D1" s="380"/>
      <c r="E1" s="380"/>
      <c r="F1" s="380"/>
      <c r="G1" s="380"/>
      <c r="H1" s="380"/>
      <c r="I1" s="380"/>
      <c r="J1" s="380"/>
      <c r="K1" s="380"/>
      <c r="L1" s="380"/>
      <c r="M1" s="380"/>
      <c r="N1" s="380"/>
      <c r="O1" s="380"/>
      <c r="P1" s="380"/>
      <c r="Q1" s="380"/>
      <c r="R1" s="380"/>
      <c r="S1" s="380"/>
      <c r="T1" s="380"/>
    </row>
    <row r="2" spans="1:20" ht="13.5" customHeight="1">
      <c r="A2" s="15"/>
      <c r="B2" s="16"/>
      <c r="C2" s="16"/>
      <c r="D2" s="16"/>
      <c r="E2" s="16"/>
      <c r="F2" s="16"/>
      <c r="G2" s="16"/>
      <c r="H2" s="16"/>
      <c r="I2" s="16"/>
      <c r="J2" s="16"/>
      <c r="K2" s="17"/>
      <c r="L2" s="17"/>
      <c r="M2" s="18"/>
      <c r="N2" s="19" t="s">
        <v>116</v>
      </c>
      <c r="O2" s="19"/>
      <c r="P2" s="19"/>
      <c r="Q2" s="19"/>
      <c r="R2" s="19"/>
      <c r="T2" s="19" t="s">
        <v>117</v>
      </c>
    </row>
    <row r="3" spans="1:20" s="25" customFormat="1" ht="18" customHeight="1">
      <c r="A3" s="21"/>
      <c r="B3" s="22" t="s">
        <v>118</v>
      </c>
      <c r="C3" s="22" t="s">
        <v>119</v>
      </c>
      <c r="D3" s="22" t="s">
        <v>120</v>
      </c>
      <c r="E3" s="22" t="s">
        <v>121</v>
      </c>
      <c r="F3" s="23" t="s">
        <v>122</v>
      </c>
      <c r="G3" s="346" t="s">
        <v>123</v>
      </c>
      <c r="H3" s="347"/>
      <c r="I3" s="347"/>
      <c r="J3" s="347"/>
      <c r="K3" s="348"/>
      <c r="L3" s="24" t="s">
        <v>124</v>
      </c>
      <c r="M3" s="355" t="s">
        <v>125</v>
      </c>
      <c r="N3" s="356"/>
      <c r="O3" s="356"/>
      <c r="P3" s="356"/>
      <c r="Q3" s="357"/>
      <c r="R3" s="346" t="s">
        <v>126</v>
      </c>
      <c r="S3" s="347"/>
      <c r="T3" s="348"/>
    </row>
    <row r="4" spans="1:20" s="25" customFormat="1" ht="18" customHeight="1">
      <c r="A4" s="26" t="s">
        <v>106</v>
      </c>
      <c r="B4" s="369" t="s">
        <v>127</v>
      </c>
      <c r="C4" s="369" t="s">
        <v>127</v>
      </c>
      <c r="D4" s="369" t="s">
        <v>127</v>
      </c>
      <c r="E4" s="369" t="s">
        <v>127</v>
      </c>
      <c r="F4" s="369" t="s">
        <v>127</v>
      </c>
      <c r="G4" s="369" t="s">
        <v>127</v>
      </c>
      <c r="H4" s="27" t="s">
        <v>107</v>
      </c>
      <c r="I4" s="28" t="s">
        <v>108</v>
      </c>
      <c r="J4" s="28" t="s">
        <v>128</v>
      </c>
      <c r="K4" s="29" t="s">
        <v>109</v>
      </c>
      <c r="L4" s="375" t="s">
        <v>127</v>
      </c>
      <c r="M4" s="375" t="s">
        <v>127</v>
      </c>
      <c r="N4" s="30" t="s">
        <v>107</v>
      </c>
      <c r="O4" s="30" t="s">
        <v>129</v>
      </c>
      <c r="P4" s="30" t="s">
        <v>130</v>
      </c>
      <c r="Q4" s="30" t="s">
        <v>131</v>
      </c>
      <c r="R4" s="31" t="s">
        <v>107</v>
      </c>
      <c r="S4" s="31" t="s">
        <v>108</v>
      </c>
      <c r="T4" s="31" t="s">
        <v>130</v>
      </c>
    </row>
    <row r="5" spans="1:20" s="25" customFormat="1" ht="18" customHeight="1" thickBot="1">
      <c r="A5" s="32"/>
      <c r="B5" s="370"/>
      <c r="C5" s="370"/>
      <c r="D5" s="370"/>
      <c r="E5" s="370"/>
      <c r="F5" s="370"/>
      <c r="G5" s="370"/>
      <c r="H5" s="33" t="s">
        <v>110</v>
      </c>
      <c r="I5" s="34" t="s">
        <v>111</v>
      </c>
      <c r="J5" s="34" t="s">
        <v>132</v>
      </c>
      <c r="K5" s="35" t="s">
        <v>112</v>
      </c>
      <c r="L5" s="376"/>
      <c r="M5" s="376"/>
      <c r="N5" s="36" t="s">
        <v>110</v>
      </c>
      <c r="O5" s="36" t="s">
        <v>133</v>
      </c>
      <c r="P5" s="36" t="s">
        <v>134</v>
      </c>
      <c r="Q5" s="37" t="s">
        <v>135</v>
      </c>
      <c r="R5" s="36" t="s">
        <v>110</v>
      </c>
      <c r="S5" s="36" t="s">
        <v>133</v>
      </c>
      <c r="T5" s="36" t="s">
        <v>134</v>
      </c>
    </row>
    <row r="6" spans="1:20" s="25" customFormat="1" ht="24" customHeight="1" thickTop="1">
      <c r="A6" s="38" t="s">
        <v>59</v>
      </c>
      <c r="B6" s="39">
        <v>2273</v>
      </c>
      <c r="C6" s="40">
        <v>2261</v>
      </c>
      <c r="D6" s="40">
        <v>2306</v>
      </c>
      <c r="E6" s="40">
        <v>2274</v>
      </c>
      <c r="F6" s="40">
        <v>2030</v>
      </c>
      <c r="G6" s="40">
        <f aca="true" t="shared" si="0" ref="G6:G52">SUM(H6:K6)</f>
        <v>2232</v>
      </c>
      <c r="H6" s="41">
        <v>557</v>
      </c>
      <c r="I6" s="42">
        <v>619</v>
      </c>
      <c r="J6" s="42">
        <v>506</v>
      </c>
      <c r="K6" s="43">
        <v>550</v>
      </c>
      <c r="L6" s="40">
        <v>2182</v>
      </c>
      <c r="M6" s="44">
        <v>2837</v>
      </c>
      <c r="N6" s="45">
        <v>693</v>
      </c>
      <c r="O6" s="45">
        <v>646</v>
      </c>
      <c r="P6" s="45">
        <v>730</v>
      </c>
      <c r="Q6" s="45">
        <v>768</v>
      </c>
      <c r="R6" s="45">
        <v>788</v>
      </c>
      <c r="S6" s="45">
        <v>681</v>
      </c>
      <c r="T6" s="45">
        <v>693</v>
      </c>
    </row>
    <row r="7" spans="1:20" s="25" customFormat="1" ht="24" customHeight="1">
      <c r="A7" s="46" t="s">
        <v>60</v>
      </c>
      <c r="B7" s="47">
        <v>619</v>
      </c>
      <c r="C7" s="48">
        <v>759</v>
      </c>
      <c r="D7" s="48">
        <v>718</v>
      </c>
      <c r="E7" s="48">
        <v>1011</v>
      </c>
      <c r="F7" s="48">
        <v>832</v>
      </c>
      <c r="G7" s="48">
        <f t="shared" si="0"/>
        <v>747</v>
      </c>
      <c r="H7" s="49">
        <v>167</v>
      </c>
      <c r="I7" s="50">
        <v>221</v>
      </c>
      <c r="J7" s="50">
        <v>193</v>
      </c>
      <c r="K7" s="51">
        <v>166</v>
      </c>
      <c r="L7" s="52">
        <v>793</v>
      </c>
      <c r="M7" s="53">
        <v>1156</v>
      </c>
      <c r="N7" s="54">
        <v>276</v>
      </c>
      <c r="O7" s="54">
        <v>225</v>
      </c>
      <c r="P7" s="54">
        <v>251</v>
      </c>
      <c r="Q7" s="54">
        <v>404</v>
      </c>
      <c r="R7" s="54">
        <v>352</v>
      </c>
      <c r="S7" s="54">
        <v>322</v>
      </c>
      <c r="T7" s="54">
        <v>298</v>
      </c>
    </row>
    <row r="8" spans="1:20" s="25" customFormat="1" ht="24" customHeight="1">
      <c r="A8" s="46" t="s">
        <v>61</v>
      </c>
      <c r="B8" s="47">
        <v>524</v>
      </c>
      <c r="C8" s="48">
        <v>424</v>
      </c>
      <c r="D8" s="48">
        <v>415</v>
      </c>
      <c r="E8" s="48">
        <v>543</v>
      </c>
      <c r="F8" s="48">
        <v>517</v>
      </c>
      <c r="G8" s="48">
        <f t="shared" si="0"/>
        <v>596</v>
      </c>
      <c r="H8" s="49">
        <v>146</v>
      </c>
      <c r="I8" s="50">
        <v>115</v>
      </c>
      <c r="J8" s="50">
        <v>152</v>
      </c>
      <c r="K8" s="51">
        <v>183</v>
      </c>
      <c r="L8" s="52">
        <v>651</v>
      </c>
      <c r="M8" s="53">
        <v>190</v>
      </c>
      <c r="N8" s="54">
        <v>36</v>
      </c>
      <c r="O8" s="54">
        <v>40</v>
      </c>
      <c r="P8" s="54">
        <v>38</v>
      </c>
      <c r="Q8" s="54">
        <v>76</v>
      </c>
      <c r="R8" s="54">
        <v>78</v>
      </c>
      <c r="S8" s="54">
        <v>125</v>
      </c>
      <c r="T8" s="54">
        <v>68</v>
      </c>
    </row>
    <row r="9" spans="1:20" s="25" customFormat="1" ht="24" customHeight="1">
      <c r="A9" s="46" t="s">
        <v>62</v>
      </c>
      <c r="B9" s="47">
        <v>1419</v>
      </c>
      <c r="C9" s="48">
        <v>1554</v>
      </c>
      <c r="D9" s="48">
        <v>1656</v>
      </c>
      <c r="E9" s="48">
        <v>1751</v>
      </c>
      <c r="F9" s="48">
        <v>1463</v>
      </c>
      <c r="G9" s="48">
        <f t="shared" si="0"/>
        <v>1727</v>
      </c>
      <c r="H9" s="49">
        <v>446</v>
      </c>
      <c r="I9" s="50">
        <v>494</v>
      </c>
      <c r="J9" s="50">
        <v>338</v>
      </c>
      <c r="K9" s="51">
        <v>449</v>
      </c>
      <c r="L9" s="52">
        <v>1752</v>
      </c>
      <c r="M9" s="53">
        <v>646</v>
      </c>
      <c r="N9" s="54">
        <v>152</v>
      </c>
      <c r="O9" s="54">
        <v>136</v>
      </c>
      <c r="P9" s="54">
        <v>192</v>
      </c>
      <c r="Q9" s="54">
        <v>166</v>
      </c>
      <c r="R9" s="54">
        <v>168</v>
      </c>
      <c r="S9" s="54">
        <v>185</v>
      </c>
      <c r="T9" s="54">
        <v>155</v>
      </c>
    </row>
    <row r="10" spans="1:20" s="25" customFormat="1" ht="24" customHeight="1">
      <c r="A10" s="46" t="s">
        <v>63</v>
      </c>
      <c r="B10" s="47">
        <v>425</v>
      </c>
      <c r="C10" s="48">
        <v>419</v>
      </c>
      <c r="D10" s="48">
        <v>530</v>
      </c>
      <c r="E10" s="48">
        <v>550</v>
      </c>
      <c r="F10" s="48">
        <v>416</v>
      </c>
      <c r="G10" s="48">
        <f t="shared" si="0"/>
        <v>502</v>
      </c>
      <c r="H10" s="49">
        <v>139</v>
      </c>
      <c r="I10" s="50">
        <v>105</v>
      </c>
      <c r="J10" s="50">
        <v>123</v>
      </c>
      <c r="K10" s="51">
        <v>135</v>
      </c>
      <c r="L10" s="52">
        <v>825</v>
      </c>
      <c r="M10" s="53">
        <v>171</v>
      </c>
      <c r="N10" s="54">
        <v>49</v>
      </c>
      <c r="O10" s="54">
        <v>49</v>
      </c>
      <c r="P10" s="54">
        <v>38</v>
      </c>
      <c r="Q10" s="54">
        <v>35</v>
      </c>
      <c r="R10" s="54">
        <v>35</v>
      </c>
      <c r="S10" s="54">
        <v>82</v>
      </c>
      <c r="T10" s="54">
        <v>82</v>
      </c>
    </row>
    <row r="11" spans="1:20" s="25" customFormat="1" ht="24" customHeight="1">
      <c r="A11" s="46" t="s">
        <v>64</v>
      </c>
      <c r="B11" s="47">
        <v>637</v>
      </c>
      <c r="C11" s="48">
        <v>521</v>
      </c>
      <c r="D11" s="48">
        <v>638</v>
      </c>
      <c r="E11" s="48">
        <v>695</v>
      </c>
      <c r="F11" s="48">
        <v>548</v>
      </c>
      <c r="G11" s="48">
        <f t="shared" si="0"/>
        <v>738</v>
      </c>
      <c r="H11" s="49">
        <v>211</v>
      </c>
      <c r="I11" s="50">
        <v>163</v>
      </c>
      <c r="J11" s="50">
        <v>136</v>
      </c>
      <c r="K11" s="51">
        <v>228</v>
      </c>
      <c r="L11" s="52">
        <v>956</v>
      </c>
      <c r="M11" s="53">
        <v>398</v>
      </c>
      <c r="N11" s="54">
        <v>81</v>
      </c>
      <c r="O11" s="54">
        <v>90</v>
      </c>
      <c r="P11" s="54">
        <v>125</v>
      </c>
      <c r="Q11" s="54">
        <v>102</v>
      </c>
      <c r="R11" s="54">
        <v>73</v>
      </c>
      <c r="S11" s="54">
        <v>39</v>
      </c>
      <c r="T11" s="54">
        <v>45</v>
      </c>
    </row>
    <row r="12" spans="1:20" s="25" customFormat="1" ht="24" customHeight="1">
      <c r="A12" s="46" t="s">
        <v>65</v>
      </c>
      <c r="B12" s="47">
        <v>846</v>
      </c>
      <c r="C12" s="48">
        <v>567</v>
      </c>
      <c r="D12" s="48">
        <v>1231</v>
      </c>
      <c r="E12" s="48">
        <v>1052</v>
      </c>
      <c r="F12" s="48">
        <v>834</v>
      </c>
      <c r="G12" s="48">
        <f t="shared" si="0"/>
        <v>1000</v>
      </c>
      <c r="H12" s="49">
        <v>282</v>
      </c>
      <c r="I12" s="50">
        <v>248</v>
      </c>
      <c r="J12" s="50">
        <v>236</v>
      </c>
      <c r="K12" s="51">
        <v>234</v>
      </c>
      <c r="L12" s="52">
        <v>1160</v>
      </c>
      <c r="M12" s="53">
        <v>651</v>
      </c>
      <c r="N12" s="54">
        <v>147</v>
      </c>
      <c r="O12" s="54">
        <v>150</v>
      </c>
      <c r="P12" s="54">
        <v>192</v>
      </c>
      <c r="Q12" s="54">
        <v>162</v>
      </c>
      <c r="R12" s="54">
        <v>193</v>
      </c>
      <c r="S12" s="54">
        <v>267</v>
      </c>
      <c r="T12" s="54">
        <v>274</v>
      </c>
    </row>
    <row r="13" spans="1:20" s="25" customFormat="1" ht="24" customHeight="1">
      <c r="A13" s="46" t="s">
        <v>66</v>
      </c>
      <c r="B13" s="47">
        <v>1975</v>
      </c>
      <c r="C13" s="48">
        <v>1602</v>
      </c>
      <c r="D13" s="48">
        <v>1749</v>
      </c>
      <c r="E13" s="48">
        <v>2382</v>
      </c>
      <c r="F13" s="48">
        <v>1410</v>
      </c>
      <c r="G13" s="48">
        <f t="shared" si="0"/>
        <v>1753</v>
      </c>
      <c r="H13" s="49">
        <v>428</v>
      </c>
      <c r="I13" s="50">
        <v>477</v>
      </c>
      <c r="J13" s="50">
        <v>423</v>
      </c>
      <c r="K13" s="51">
        <v>425</v>
      </c>
      <c r="L13" s="52">
        <v>2131</v>
      </c>
      <c r="M13" s="53">
        <v>1818</v>
      </c>
      <c r="N13" s="54">
        <v>480</v>
      </c>
      <c r="O13" s="54">
        <v>357</v>
      </c>
      <c r="P13" s="54">
        <v>431</v>
      </c>
      <c r="Q13" s="54">
        <v>550</v>
      </c>
      <c r="R13" s="54">
        <v>429</v>
      </c>
      <c r="S13" s="54">
        <v>598</v>
      </c>
      <c r="T13" s="54">
        <v>703</v>
      </c>
    </row>
    <row r="14" spans="1:20" s="25" customFormat="1" ht="24" customHeight="1">
      <c r="A14" s="46" t="s">
        <v>67</v>
      </c>
      <c r="B14" s="47">
        <v>1600</v>
      </c>
      <c r="C14" s="48">
        <v>1238</v>
      </c>
      <c r="D14" s="48">
        <v>1449</v>
      </c>
      <c r="E14" s="48">
        <v>1822</v>
      </c>
      <c r="F14" s="48">
        <v>1583</v>
      </c>
      <c r="G14" s="48">
        <f t="shared" si="0"/>
        <v>2194</v>
      </c>
      <c r="H14" s="49">
        <v>552</v>
      </c>
      <c r="I14" s="50">
        <v>552</v>
      </c>
      <c r="J14" s="50">
        <v>548</v>
      </c>
      <c r="K14" s="51">
        <v>542</v>
      </c>
      <c r="L14" s="52">
        <v>2804</v>
      </c>
      <c r="M14" s="53">
        <v>2760</v>
      </c>
      <c r="N14" s="54">
        <v>743</v>
      </c>
      <c r="O14" s="54">
        <v>585</v>
      </c>
      <c r="P14" s="54">
        <v>707</v>
      </c>
      <c r="Q14" s="54">
        <v>725</v>
      </c>
      <c r="R14" s="54">
        <v>618</v>
      </c>
      <c r="S14" s="54">
        <v>656</v>
      </c>
      <c r="T14" s="54">
        <v>739</v>
      </c>
    </row>
    <row r="15" spans="1:20" s="25" customFormat="1" ht="24" customHeight="1">
      <c r="A15" s="46" t="s">
        <v>68</v>
      </c>
      <c r="B15" s="47">
        <v>1844</v>
      </c>
      <c r="C15" s="48">
        <v>1490</v>
      </c>
      <c r="D15" s="48">
        <v>1496</v>
      </c>
      <c r="E15" s="48">
        <v>1785</v>
      </c>
      <c r="F15" s="48">
        <v>1359</v>
      </c>
      <c r="G15" s="48">
        <f t="shared" si="0"/>
        <v>1559</v>
      </c>
      <c r="H15" s="49">
        <v>409</v>
      </c>
      <c r="I15" s="50">
        <v>373</v>
      </c>
      <c r="J15" s="50">
        <v>430</v>
      </c>
      <c r="K15" s="51">
        <v>347</v>
      </c>
      <c r="L15" s="52">
        <v>1512</v>
      </c>
      <c r="M15" s="53">
        <v>1030</v>
      </c>
      <c r="N15" s="54">
        <v>488</v>
      </c>
      <c r="O15" s="54">
        <v>137</v>
      </c>
      <c r="P15" s="54">
        <v>185</v>
      </c>
      <c r="Q15" s="54">
        <v>220</v>
      </c>
      <c r="R15" s="54">
        <v>250</v>
      </c>
      <c r="S15" s="54">
        <v>251</v>
      </c>
      <c r="T15" s="54">
        <v>239</v>
      </c>
    </row>
    <row r="16" spans="1:20" s="25" customFormat="1" ht="24" customHeight="1">
      <c r="A16" s="46" t="s">
        <v>69</v>
      </c>
      <c r="B16" s="47">
        <v>5238</v>
      </c>
      <c r="C16" s="48">
        <v>4497</v>
      </c>
      <c r="D16" s="48">
        <v>5326</v>
      </c>
      <c r="E16" s="48">
        <v>10376</v>
      </c>
      <c r="F16" s="48">
        <v>6125</v>
      </c>
      <c r="G16" s="48">
        <f t="shared" si="0"/>
        <v>6565</v>
      </c>
      <c r="H16" s="49">
        <v>1688</v>
      </c>
      <c r="I16" s="50">
        <v>1634</v>
      </c>
      <c r="J16" s="50">
        <v>1524</v>
      </c>
      <c r="K16" s="51">
        <v>1719</v>
      </c>
      <c r="L16" s="52">
        <v>9144</v>
      </c>
      <c r="M16" s="53">
        <v>13074</v>
      </c>
      <c r="N16" s="54">
        <v>5494</v>
      </c>
      <c r="O16" s="54">
        <v>2204</v>
      </c>
      <c r="P16" s="54">
        <v>2426</v>
      </c>
      <c r="Q16" s="54">
        <v>2950</v>
      </c>
      <c r="R16" s="54">
        <v>2125</v>
      </c>
      <c r="S16" s="54">
        <v>2673</v>
      </c>
      <c r="T16" s="54">
        <v>3383</v>
      </c>
    </row>
    <row r="17" spans="1:20" s="25" customFormat="1" ht="24" customHeight="1">
      <c r="A17" s="46" t="s">
        <v>70</v>
      </c>
      <c r="B17" s="47">
        <v>2962</v>
      </c>
      <c r="C17" s="48">
        <v>2587</v>
      </c>
      <c r="D17" s="48">
        <v>2928</v>
      </c>
      <c r="E17" s="48">
        <v>3187</v>
      </c>
      <c r="F17" s="48">
        <v>2788</v>
      </c>
      <c r="G17" s="48">
        <f t="shared" si="0"/>
        <v>4190</v>
      </c>
      <c r="H17" s="49">
        <v>777</v>
      </c>
      <c r="I17" s="50">
        <v>995</v>
      </c>
      <c r="J17" s="50">
        <v>1404</v>
      </c>
      <c r="K17" s="51">
        <v>1014</v>
      </c>
      <c r="L17" s="52">
        <v>4335</v>
      </c>
      <c r="M17" s="53">
        <v>4770</v>
      </c>
      <c r="N17" s="54">
        <v>985</v>
      </c>
      <c r="O17" s="54">
        <v>1027</v>
      </c>
      <c r="P17" s="54">
        <v>1310</v>
      </c>
      <c r="Q17" s="54">
        <v>1448</v>
      </c>
      <c r="R17" s="54">
        <v>1153</v>
      </c>
      <c r="S17" s="54">
        <v>1627</v>
      </c>
      <c r="T17" s="54">
        <v>1666</v>
      </c>
    </row>
    <row r="18" spans="1:20" s="25" customFormat="1" ht="24" customHeight="1">
      <c r="A18" s="46" t="s">
        <v>71</v>
      </c>
      <c r="B18" s="47">
        <v>17026</v>
      </c>
      <c r="C18" s="48">
        <v>16958</v>
      </c>
      <c r="D18" s="48">
        <v>16896</v>
      </c>
      <c r="E18" s="48">
        <v>24278</v>
      </c>
      <c r="F18" s="48">
        <v>17198</v>
      </c>
      <c r="G18" s="48">
        <f t="shared" si="0"/>
        <v>23007</v>
      </c>
      <c r="H18" s="49">
        <v>5889</v>
      </c>
      <c r="I18" s="50">
        <v>6025</v>
      </c>
      <c r="J18" s="50">
        <v>5376</v>
      </c>
      <c r="K18" s="51">
        <v>5717</v>
      </c>
      <c r="L18" s="52">
        <v>24355</v>
      </c>
      <c r="M18" s="53">
        <v>45946</v>
      </c>
      <c r="N18" s="54">
        <v>11761</v>
      </c>
      <c r="O18" s="54">
        <v>10347</v>
      </c>
      <c r="P18" s="54">
        <v>11586</v>
      </c>
      <c r="Q18" s="54">
        <v>12252</v>
      </c>
      <c r="R18" s="54">
        <v>11356</v>
      </c>
      <c r="S18" s="54">
        <v>11598</v>
      </c>
      <c r="T18" s="54">
        <v>12733</v>
      </c>
    </row>
    <row r="19" spans="1:20" s="25" customFormat="1" ht="24" customHeight="1">
      <c r="A19" s="46" t="s">
        <v>72</v>
      </c>
      <c r="B19" s="47">
        <v>10253</v>
      </c>
      <c r="C19" s="48">
        <v>9657</v>
      </c>
      <c r="D19" s="48">
        <v>9086</v>
      </c>
      <c r="E19" s="48">
        <v>11282</v>
      </c>
      <c r="F19" s="48">
        <v>7779</v>
      </c>
      <c r="G19" s="48">
        <f t="shared" si="0"/>
        <v>8080</v>
      </c>
      <c r="H19" s="49">
        <v>2072</v>
      </c>
      <c r="I19" s="50">
        <v>2114</v>
      </c>
      <c r="J19" s="50">
        <v>1962</v>
      </c>
      <c r="K19" s="51">
        <v>1932</v>
      </c>
      <c r="L19" s="52">
        <v>12605</v>
      </c>
      <c r="M19" s="53">
        <v>15480</v>
      </c>
      <c r="N19" s="54">
        <v>3661</v>
      </c>
      <c r="O19" s="54">
        <v>3368</v>
      </c>
      <c r="P19" s="54">
        <v>3878</v>
      </c>
      <c r="Q19" s="54">
        <v>4573</v>
      </c>
      <c r="R19" s="54">
        <v>3574</v>
      </c>
      <c r="S19" s="54">
        <v>3676</v>
      </c>
      <c r="T19" s="54">
        <v>4095</v>
      </c>
    </row>
    <row r="20" spans="1:20" s="25" customFormat="1" ht="24" customHeight="1">
      <c r="A20" s="46" t="s">
        <v>73</v>
      </c>
      <c r="B20" s="47">
        <v>1636</v>
      </c>
      <c r="C20" s="48">
        <v>1384</v>
      </c>
      <c r="D20" s="48">
        <v>1526</v>
      </c>
      <c r="E20" s="48">
        <v>1617</v>
      </c>
      <c r="F20" s="48">
        <v>1121</v>
      </c>
      <c r="G20" s="48">
        <f t="shared" si="0"/>
        <v>1617</v>
      </c>
      <c r="H20" s="49">
        <v>384</v>
      </c>
      <c r="I20" s="50">
        <v>519</v>
      </c>
      <c r="J20" s="50">
        <v>383</v>
      </c>
      <c r="K20" s="51">
        <v>331</v>
      </c>
      <c r="L20" s="52">
        <v>2044</v>
      </c>
      <c r="M20" s="53">
        <v>1920</v>
      </c>
      <c r="N20" s="54">
        <v>514</v>
      </c>
      <c r="O20" s="54">
        <v>366</v>
      </c>
      <c r="P20" s="54">
        <v>518</v>
      </c>
      <c r="Q20" s="54">
        <v>522</v>
      </c>
      <c r="R20" s="54">
        <v>444</v>
      </c>
      <c r="S20" s="54">
        <v>762</v>
      </c>
      <c r="T20" s="54">
        <v>876</v>
      </c>
    </row>
    <row r="21" spans="1:20" s="25" customFormat="1" ht="24" customHeight="1">
      <c r="A21" s="46" t="s">
        <v>76</v>
      </c>
      <c r="B21" s="47">
        <v>868</v>
      </c>
      <c r="C21" s="48">
        <v>924</v>
      </c>
      <c r="D21" s="48">
        <v>887</v>
      </c>
      <c r="E21" s="48">
        <v>738</v>
      </c>
      <c r="F21" s="48">
        <v>696</v>
      </c>
      <c r="G21" s="48">
        <f t="shared" si="0"/>
        <v>913</v>
      </c>
      <c r="H21" s="49">
        <v>239</v>
      </c>
      <c r="I21" s="50">
        <v>225</v>
      </c>
      <c r="J21" s="50">
        <v>217</v>
      </c>
      <c r="K21" s="51">
        <v>232</v>
      </c>
      <c r="L21" s="52">
        <v>1032</v>
      </c>
      <c r="M21" s="53">
        <v>1201</v>
      </c>
      <c r="N21" s="54">
        <v>220</v>
      </c>
      <c r="O21" s="54">
        <v>269</v>
      </c>
      <c r="P21" s="54">
        <v>293</v>
      </c>
      <c r="Q21" s="54">
        <v>419</v>
      </c>
      <c r="R21" s="54">
        <v>178</v>
      </c>
      <c r="S21" s="54">
        <v>198</v>
      </c>
      <c r="T21" s="54">
        <v>187</v>
      </c>
    </row>
    <row r="22" spans="1:20" s="25" customFormat="1" ht="24" customHeight="1">
      <c r="A22" s="46" t="s">
        <v>77</v>
      </c>
      <c r="B22" s="47">
        <v>661</v>
      </c>
      <c r="C22" s="48">
        <v>698</v>
      </c>
      <c r="D22" s="48">
        <v>531</v>
      </c>
      <c r="E22" s="48">
        <v>760</v>
      </c>
      <c r="F22" s="48">
        <v>765</v>
      </c>
      <c r="G22" s="48">
        <f t="shared" si="0"/>
        <v>917</v>
      </c>
      <c r="H22" s="49">
        <v>237</v>
      </c>
      <c r="I22" s="50">
        <v>211</v>
      </c>
      <c r="J22" s="50">
        <v>195</v>
      </c>
      <c r="K22" s="51">
        <v>274</v>
      </c>
      <c r="L22" s="52">
        <v>1129</v>
      </c>
      <c r="M22" s="53">
        <v>408</v>
      </c>
      <c r="N22" s="54">
        <v>85</v>
      </c>
      <c r="O22" s="54">
        <v>103</v>
      </c>
      <c r="P22" s="54">
        <v>113</v>
      </c>
      <c r="Q22" s="54">
        <v>107</v>
      </c>
      <c r="R22" s="54">
        <v>109</v>
      </c>
      <c r="S22" s="54">
        <v>99</v>
      </c>
      <c r="T22" s="54">
        <v>88</v>
      </c>
    </row>
    <row r="23" spans="1:20" s="25" customFormat="1" ht="24" customHeight="1">
      <c r="A23" s="46" t="s">
        <v>78</v>
      </c>
      <c r="B23" s="47">
        <v>437</v>
      </c>
      <c r="C23" s="48">
        <v>423</v>
      </c>
      <c r="D23" s="48">
        <v>384</v>
      </c>
      <c r="E23" s="48">
        <v>384</v>
      </c>
      <c r="F23" s="48">
        <v>291</v>
      </c>
      <c r="G23" s="48">
        <f t="shared" si="0"/>
        <v>414</v>
      </c>
      <c r="H23" s="49">
        <v>129</v>
      </c>
      <c r="I23" s="50">
        <v>104</v>
      </c>
      <c r="J23" s="50">
        <v>84</v>
      </c>
      <c r="K23" s="51">
        <v>97</v>
      </c>
      <c r="L23" s="52">
        <v>440</v>
      </c>
      <c r="M23" s="53">
        <v>724</v>
      </c>
      <c r="N23" s="54">
        <v>121</v>
      </c>
      <c r="O23" s="54">
        <v>174</v>
      </c>
      <c r="P23" s="54">
        <v>208</v>
      </c>
      <c r="Q23" s="54">
        <v>221</v>
      </c>
      <c r="R23" s="54">
        <v>154</v>
      </c>
      <c r="S23" s="54">
        <v>196</v>
      </c>
      <c r="T23" s="54">
        <v>191</v>
      </c>
    </row>
    <row r="24" spans="1:20" s="25" customFormat="1" ht="24" customHeight="1">
      <c r="A24" s="46" t="s">
        <v>74</v>
      </c>
      <c r="B24" s="47">
        <v>564</v>
      </c>
      <c r="C24" s="48">
        <v>614</v>
      </c>
      <c r="D24" s="48">
        <v>583</v>
      </c>
      <c r="E24" s="48">
        <v>762</v>
      </c>
      <c r="F24" s="48">
        <v>707</v>
      </c>
      <c r="G24" s="48">
        <f t="shared" si="0"/>
        <v>865</v>
      </c>
      <c r="H24" s="49">
        <v>229</v>
      </c>
      <c r="I24" s="50">
        <v>199</v>
      </c>
      <c r="J24" s="50">
        <v>222</v>
      </c>
      <c r="K24" s="51">
        <v>215</v>
      </c>
      <c r="L24" s="52">
        <v>912</v>
      </c>
      <c r="M24" s="53">
        <v>817</v>
      </c>
      <c r="N24" s="54">
        <v>82</v>
      </c>
      <c r="O24" s="54">
        <v>196</v>
      </c>
      <c r="P24" s="54">
        <v>403</v>
      </c>
      <c r="Q24" s="54">
        <v>136</v>
      </c>
      <c r="R24" s="54">
        <v>91</v>
      </c>
      <c r="S24" s="54">
        <v>115</v>
      </c>
      <c r="T24" s="54">
        <v>86</v>
      </c>
    </row>
    <row r="25" spans="1:20" s="25" customFormat="1" ht="24" customHeight="1">
      <c r="A25" s="46" t="s">
        <v>75</v>
      </c>
      <c r="B25" s="47">
        <v>2082</v>
      </c>
      <c r="C25" s="48">
        <v>2000</v>
      </c>
      <c r="D25" s="48">
        <v>2015</v>
      </c>
      <c r="E25" s="48">
        <v>2304</v>
      </c>
      <c r="F25" s="48">
        <v>1438</v>
      </c>
      <c r="G25" s="48">
        <f t="shared" si="0"/>
        <v>1882</v>
      </c>
      <c r="H25" s="49">
        <v>439</v>
      </c>
      <c r="I25" s="50">
        <v>495</v>
      </c>
      <c r="J25" s="50">
        <v>488</v>
      </c>
      <c r="K25" s="51">
        <v>460</v>
      </c>
      <c r="L25" s="52">
        <v>2012</v>
      </c>
      <c r="M25" s="53">
        <v>2821</v>
      </c>
      <c r="N25" s="54">
        <v>594</v>
      </c>
      <c r="O25" s="54">
        <v>604</v>
      </c>
      <c r="P25" s="54">
        <v>752</v>
      </c>
      <c r="Q25" s="54">
        <v>871</v>
      </c>
      <c r="R25" s="54">
        <v>557</v>
      </c>
      <c r="S25" s="54">
        <v>742</v>
      </c>
      <c r="T25" s="54">
        <v>931</v>
      </c>
    </row>
    <row r="26" spans="1:20" s="25" customFormat="1" ht="24" customHeight="1">
      <c r="A26" s="46" t="s">
        <v>79</v>
      </c>
      <c r="B26" s="47">
        <v>582</v>
      </c>
      <c r="C26" s="48">
        <v>545</v>
      </c>
      <c r="D26" s="48">
        <v>515</v>
      </c>
      <c r="E26" s="48">
        <v>622</v>
      </c>
      <c r="F26" s="48">
        <v>476</v>
      </c>
      <c r="G26" s="48">
        <f t="shared" si="0"/>
        <v>550</v>
      </c>
      <c r="H26" s="49">
        <v>133</v>
      </c>
      <c r="I26" s="50">
        <v>150</v>
      </c>
      <c r="J26" s="50">
        <v>122</v>
      </c>
      <c r="K26" s="51">
        <v>145</v>
      </c>
      <c r="L26" s="52">
        <v>644</v>
      </c>
      <c r="M26" s="53">
        <v>535</v>
      </c>
      <c r="N26" s="54">
        <v>124</v>
      </c>
      <c r="O26" s="54">
        <v>111</v>
      </c>
      <c r="P26" s="54">
        <v>110</v>
      </c>
      <c r="Q26" s="54">
        <v>190</v>
      </c>
      <c r="R26" s="54">
        <v>166</v>
      </c>
      <c r="S26" s="54">
        <v>164</v>
      </c>
      <c r="T26" s="54">
        <v>211</v>
      </c>
    </row>
    <row r="27" spans="1:20" s="25" customFormat="1" ht="24" customHeight="1">
      <c r="A27" s="46" t="s">
        <v>80</v>
      </c>
      <c r="B27" s="47">
        <v>3800</v>
      </c>
      <c r="C27" s="48">
        <v>3422</v>
      </c>
      <c r="D27" s="48">
        <v>3748</v>
      </c>
      <c r="E27" s="48">
        <v>4498</v>
      </c>
      <c r="F27" s="48">
        <v>4414</v>
      </c>
      <c r="G27" s="48">
        <f t="shared" si="0"/>
        <v>4486</v>
      </c>
      <c r="H27" s="49">
        <v>1161</v>
      </c>
      <c r="I27" s="50">
        <v>1126</v>
      </c>
      <c r="J27" s="50">
        <v>1006</v>
      </c>
      <c r="K27" s="51">
        <v>1193</v>
      </c>
      <c r="L27" s="52">
        <v>4916</v>
      </c>
      <c r="M27" s="53">
        <v>3131</v>
      </c>
      <c r="N27" s="54">
        <v>744</v>
      </c>
      <c r="O27" s="54">
        <v>703</v>
      </c>
      <c r="P27" s="54">
        <v>791</v>
      </c>
      <c r="Q27" s="54">
        <v>893</v>
      </c>
      <c r="R27" s="54">
        <v>920</v>
      </c>
      <c r="S27" s="54">
        <v>803</v>
      </c>
      <c r="T27" s="54">
        <v>834</v>
      </c>
    </row>
    <row r="28" spans="1:20" s="25" customFormat="1" ht="24" customHeight="1">
      <c r="A28" s="46" t="s">
        <v>81</v>
      </c>
      <c r="B28" s="47">
        <v>7436</v>
      </c>
      <c r="C28" s="48">
        <v>7142</v>
      </c>
      <c r="D28" s="48">
        <v>7576</v>
      </c>
      <c r="E28" s="48">
        <v>13576</v>
      </c>
      <c r="F28" s="48">
        <v>9158</v>
      </c>
      <c r="G28" s="48">
        <f t="shared" si="0"/>
        <v>11124</v>
      </c>
      <c r="H28" s="49">
        <v>2531</v>
      </c>
      <c r="I28" s="50">
        <v>3248</v>
      </c>
      <c r="J28" s="50">
        <v>2665</v>
      </c>
      <c r="K28" s="51">
        <v>2680</v>
      </c>
      <c r="L28" s="52">
        <v>11358</v>
      </c>
      <c r="M28" s="53">
        <v>7036</v>
      </c>
      <c r="N28" s="54">
        <v>1835</v>
      </c>
      <c r="O28" s="54">
        <v>1508</v>
      </c>
      <c r="P28" s="54">
        <v>1810</v>
      </c>
      <c r="Q28" s="54">
        <v>1883</v>
      </c>
      <c r="R28" s="54">
        <v>1866</v>
      </c>
      <c r="S28" s="54">
        <v>1765</v>
      </c>
      <c r="T28" s="54">
        <v>1716</v>
      </c>
    </row>
    <row r="29" spans="1:20" s="25" customFormat="1" ht="24" customHeight="1">
      <c r="A29" s="46" t="s">
        <v>82</v>
      </c>
      <c r="B29" s="47">
        <v>965</v>
      </c>
      <c r="C29" s="48">
        <v>910</v>
      </c>
      <c r="D29" s="48">
        <v>809</v>
      </c>
      <c r="E29" s="48">
        <v>966</v>
      </c>
      <c r="F29" s="48">
        <v>757</v>
      </c>
      <c r="G29" s="48">
        <f t="shared" si="0"/>
        <v>855</v>
      </c>
      <c r="H29" s="49">
        <v>207</v>
      </c>
      <c r="I29" s="50">
        <v>240</v>
      </c>
      <c r="J29" s="50">
        <v>224</v>
      </c>
      <c r="K29" s="51">
        <v>184</v>
      </c>
      <c r="L29" s="52">
        <v>866</v>
      </c>
      <c r="M29" s="53">
        <v>852</v>
      </c>
      <c r="N29" s="54">
        <v>211</v>
      </c>
      <c r="O29" s="54">
        <v>224</v>
      </c>
      <c r="P29" s="54">
        <v>218</v>
      </c>
      <c r="Q29" s="54">
        <v>199</v>
      </c>
      <c r="R29" s="54">
        <v>179</v>
      </c>
      <c r="S29" s="54">
        <v>227</v>
      </c>
      <c r="T29" s="54">
        <v>219</v>
      </c>
    </row>
    <row r="30" spans="1:20" s="25" customFormat="1" ht="24" customHeight="1">
      <c r="A30" s="46" t="s">
        <v>83</v>
      </c>
      <c r="B30" s="47">
        <v>1199</v>
      </c>
      <c r="C30" s="48">
        <v>1016</v>
      </c>
      <c r="D30" s="48">
        <v>1138</v>
      </c>
      <c r="E30" s="48">
        <v>1195</v>
      </c>
      <c r="F30" s="48">
        <v>1102</v>
      </c>
      <c r="G30" s="48">
        <f t="shared" si="0"/>
        <v>1237</v>
      </c>
      <c r="H30" s="49">
        <v>351</v>
      </c>
      <c r="I30" s="50">
        <v>312</v>
      </c>
      <c r="J30" s="50">
        <v>249</v>
      </c>
      <c r="K30" s="51">
        <v>325</v>
      </c>
      <c r="L30" s="52">
        <v>1339</v>
      </c>
      <c r="M30" s="53">
        <v>2256</v>
      </c>
      <c r="N30" s="54">
        <v>955</v>
      </c>
      <c r="O30" s="54">
        <v>373</v>
      </c>
      <c r="P30" s="54">
        <v>429</v>
      </c>
      <c r="Q30" s="54">
        <v>499</v>
      </c>
      <c r="R30" s="54">
        <v>429</v>
      </c>
      <c r="S30" s="54">
        <v>400</v>
      </c>
      <c r="T30" s="54">
        <v>534</v>
      </c>
    </row>
    <row r="31" spans="1:20" s="25" customFormat="1" ht="24" customHeight="1">
      <c r="A31" s="46" t="s">
        <v>84</v>
      </c>
      <c r="B31" s="47">
        <v>2405</v>
      </c>
      <c r="C31" s="48">
        <v>2128</v>
      </c>
      <c r="D31" s="48">
        <v>2209</v>
      </c>
      <c r="E31" s="48">
        <v>3455</v>
      </c>
      <c r="F31" s="48">
        <v>2068</v>
      </c>
      <c r="G31" s="48">
        <f t="shared" si="0"/>
        <v>2336</v>
      </c>
      <c r="H31" s="49">
        <v>659</v>
      </c>
      <c r="I31" s="50">
        <v>622</v>
      </c>
      <c r="J31" s="50">
        <v>518</v>
      </c>
      <c r="K31" s="51">
        <v>537</v>
      </c>
      <c r="L31" s="52">
        <v>2680</v>
      </c>
      <c r="M31" s="53">
        <v>889</v>
      </c>
      <c r="N31" s="54">
        <v>159</v>
      </c>
      <c r="O31" s="54">
        <v>223</v>
      </c>
      <c r="P31" s="54">
        <v>249</v>
      </c>
      <c r="Q31" s="54">
        <v>258</v>
      </c>
      <c r="R31" s="54">
        <v>213</v>
      </c>
      <c r="S31" s="54">
        <v>179</v>
      </c>
      <c r="T31" s="54">
        <v>161</v>
      </c>
    </row>
    <row r="32" spans="1:20" s="25" customFormat="1" ht="24" customHeight="1">
      <c r="A32" s="46" t="s">
        <v>85</v>
      </c>
      <c r="B32" s="47">
        <v>12922</v>
      </c>
      <c r="C32" s="48">
        <v>12558</v>
      </c>
      <c r="D32" s="48">
        <v>12223</v>
      </c>
      <c r="E32" s="48">
        <v>16200</v>
      </c>
      <c r="F32" s="48">
        <v>13436</v>
      </c>
      <c r="G32" s="48">
        <f t="shared" si="0"/>
        <v>15718</v>
      </c>
      <c r="H32" s="49">
        <v>3859</v>
      </c>
      <c r="I32" s="50">
        <v>4299</v>
      </c>
      <c r="J32" s="50">
        <v>3539</v>
      </c>
      <c r="K32" s="51">
        <v>4021</v>
      </c>
      <c r="L32" s="52">
        <v>16436</v>
      </c>
      <c r="M32" s="53">
        <v>15685</v>
      </c>
      <c r="N32" s="54">
        <v>3372</v>
      </c>
      <c r="O32" s="54">
        <v>3281</v>
      </c>
      <c r="P32" s="54">
        <v>4512</v>
      </c>
      <c r="Q32" s="54">
        <v>4520</v>
      </c>
      <c r="R32" s="54">
        <v>3598</v>
      </c>
      <c r="S32" s="54">
        <v>3554</v>
      </c>
      <c r="T32" s="54">
        <v>4136</v>
      </c>
    </row>
    <row r="33" spans="1:20" s="25" customFormat="1" ht="24" customHeight="1">
      <c r="A33" s="46" t="s">
        <v>86</v>
      </c>
      <c r="B33" s="47">
        <v>4103</v>
      </c>
      <c r="C33" s="48">
        <v>3806</v>
      </c>
      <c r="D33" s="48">
        <v>4328</v>
      </c>
      <c r="E33" s="48">
        <v>7480</v>
      </c>
      <c r="F33" s="48">
        <v>4284</v>
      </c>
      <c r="G33" s="48">
        <f t="shared" si="0"/>
        <v>4287</v>
      </c>
      <c r="H33" s="49">
        <v>1304</v>
      </c>
      <c r="I33" s="50">
        <v>1071</v>
      </c>
      <c r="J33" s="50">
        <v>869</v>
      </c>
      <c r="K33" s="51">
        <v>1043</v>
      </c>
      <c r="L33" s="52">
        <v>4999</v>
      </c>
      <c r="M33" s="53">
        <v>2960</v>
      </c>
      <c r="N33" s="54">
        <v>1780</v>
      </c>
      <c r="O33" s="54">
        <v>385</v>
      </c>
      <c r="P33" s="54">
        <v>456</v>
      </c>
      <c r="Q33" s="54">
        <v>339</v>
      </c>
      <c r="R33" s="54">
        <v>345</v>
      </c>
      <c r="S33" s="54">
        <v>357</v>
      </c>
      <c r="T33" s="54">
        <v>452</v>
      </c>
    </row>
    <row r="34" spans="1:20" s="25" customFormat="1" ht="24" customHeight="1">
      <c r="A34" s="46" t="s">
        <v>87</v>
      </c>
      <c r="B34" s="47">
        <v>345</v>
      </c>
      <c r="C34" s="48">
        <v>312</v>
      </c>
      <c r="D34" s="48">
        <v>327</v>
      </c>
      <c r="E34" s="48">
        <v>353</v>
      </c>
      <c r="F34" s="48">
        <v>226</v>
      </c>
      <c r="G34" s="48">
        <f t="shared" si="0"/>
        <v>260</v>
      </c>
      <c r="H34" s="49">
        <v>75</v>
      </c>
      <c r="I34" s="50">
        <v>79</v>
      </c>
      <c r="J34" s="50">
        <v>44</v>
      </c>
      <c r="K34" s="51">
        <v>62</v>
      </c>
      <c r="L34" s="52">
        <v>272</v>
      </c>
      <c r="M34" s="53">
        <v>269</v>
      </c>
      <c r="N34" s="54">
        <v>61</v>
      </c>
      <c r="O34" s="54">
        <v>75</v>
      </c>
      <c r="P34" s="54">
        <v>59</v>
      </c>
      <c r="Q34" s="54">
        <v>74</v>
      </c>
      <c r="R34" s="54">
        <v>86</v>
      </c>
      <c r="S34" s="54">
        <v>88</v>
      </c>
      <c r="T34" s="54">
        <v>104</v>
      </c>
    </row>
    <row r="35" spans="1:20" s="25" customFormat="1" ht="24" customHeight="1">
      <c r="A35" s="46" t="s">
        <v>88</v>
      </c>
      <c r="B35" s="47">
        <v>575</v>
      </c>
      <c r="C35" s="48">
        <v>392</v>
      </c>
      <c r="D35" s="48">
        <v>363</v>
      </c>
      <c r="E35" s="48">
        <v>418</v>
      </c>
      <c r="F35" s="48">
        <v>458</v>
      </c>
      <c r="G35" s="48">
        <f t="shared" si="0"/>
        <v>624</v>
      </c>
      <c r="H35" s="49">
        <v>140</v>
      </c>
      <c r="I35" s="50">
        <v>142</v>
      </c>
      <c r="J35" s="50">
        <v>182</v>
      </c>
      <c r="K35" s="51">
        <v>160</v>
      </c>
      <c r="L35" s="52">
        <v>543</v>
      </c>
      <c r="M35" s="53">
        <v>498</v>
      </c>
      <c r="N35" s="54">
        <v>144</v>
      </c>
      <c r="O35" s="54">
        <v>150</v>
      </c>
      <c r="P35" s="54">
        <v>113</v>
      </c>
      <c r="Q35" s="54">
        <v>91</v>
      </c>
      <c r="R35" s="54">
        <v>115</v>
      </c>
      <c r="S35" s="54">
        <v>98</v>
      </c>
      <c r="T35" s="54">
        <v>99</v>
      </c>
    </row>
    <row r="36" spans="1:20" s="25" customFormat="1" ht="24" customHeight="1">
      <c r="A36" s="46" t="s">
        <v>89</v>
      </c>
      <c r="B36" s="47">
        <v>265</v>
      </c>
      <c r="C36" s="48">
        <v>219</v>
      </c>
      <c r="D36" s="48">
        <v>128</v>
      </c>
      <c r="E36" s="48">
        <v>77</v>
      </c>
      <c r="F36" s="48">
        <v>157</v>
      </c>
      <c r="G36" s="48">
        <f t="shared" si="0"/>
        <v>285</v>
      </c>
      <c r="H36" s="49">
        <v>60</v>
      </c>
      <c r="I36" s="50">
        <v>40</v>
      </c>
      <c r="J36" s="50">
        <v>107</v>
      </c>
      <c r="K36" s="51">
        <v>78</v>
      </c>
      <c r="L36" s="52">
        <v>500</v>
      </c>
      <c r="M36" s="53">
        <v>138</v>
      </c>
      <c r="N36" s="54">
        <v>43</v>
      </c>
      <c r="O36" s="54">
        <v>53</v>
      </c>
      <c r="P36" s="54">
        <v>26</v>
      </c>
      <c r="Q36" s="54">
        <v>16</v>
      </c>
      <c r="R36" s="54">
        <v>12</v>
      </c>
      <c r="S36" s="54">
        <v>42</v>
      </c>
      <c r="T36" s="54">
        <v>71</v>
      </c>
    </row>
    <row r="37" spans="1:20" s="25" customFormat="1" ht="24" customHeight="1">
      <c r="A37" s="46" t="s">
        <v>90</v>
      </c>
      <c r="B37" s="47">
        <v>241</v>
      </c>
      <c r="C37" s="48">
        <v>171</v>
      </c>
      <c r="D37" s="48">
        <v>236</v>
      </c>
      <c r="E37" s="48">
        <v>296</v>
      </c>
      <c r="F37" s="48">
        <v>310</v>
      </c>
      <c r="G37" s="48">
        <f t="shared" si="0"/>
        <v>293</v>
      </c>
      <c r="H37" s="49">
        <v>94</v>
      </c>
      <c r="I37" s="50">
        <v>75</v>
      </c>
      <c r="J37" s="50">
        <v>74</v>
      </c>
      <c r="K37" s="51">
        <v>50</v>
      </c>
      <c r="L37" s="52">
        <v>326</v>
      </c>
      <c r="M37" s="53">
        <v>343</v>
      </c>
      <c r="N37" s="54">
        <v>78</v>
      </c>
      <c r="O37" s="54">
        <v>98</v>
      </c>
      <c r="P37" s="54">
        <v>88</v>
      </c>
      <c r="Q37" s="54">
        <v>79</v>
      </c>
      <c r="R37" s="54">
        <v>76</v>
      </c>
      <c r="S37" s="54">
        <v>71</v>
      </c>
      <c r="T37" s="54">
        <v>84</v>
      </c>
    </row>
    <row r="38" spans="1:20" s="25" customFormat="1" ht="24" customHeight="1">
      <c r="A38" s="46" t="s">
        <v>91</v>
      </c>
      <c r="B38" s="47">
        <v>1710</v>
      </c>
      <c r="C38" s="48">
        <v>1446</v>
      </c>
      <c r="D38" s="48">
        <v>1310</v>
      </c>
      <c r="E38" s="48">
        <v>1943</v>
      </c>
      <c r="F38" s="48">
        <v>2114</v>
      </c>
      <c r="G38" s="48">
        <f t="shared" si="0"/>
        <v>2833</v>
      </c>
      <c r="H38" s="49">
        <v>643</v>
      </c>
      <c r="I38" s="50">
        <v>727</v>
      </c>
      <c r="J38" s="50">
        <v>763</v>
      </c>
      <c r="K38" s="51">
        <v>700</v>
      </c>
      <c r="L38" s="52">
        <v>2684</v>
      </c>
      <c r="M38" s="53">
        <v>1630</v>
      </c>
      <c r="N38" s="54">
        <v>488</v>
      </c>
      <c r="O38" s="54">
        <v>352</v>
      </c>
      <c r="P38" s="54">
        <v>373</v>
      </c>
      <c r="Q38" s="54">
        <v>417</v>
      </c>
      <c r="R38" s="54">
        <v>366</v>
      </c>
      <c r="S38" s="54">
        <v>428</v>
      </c>
      <c r="T38" s="54">
        <v>454</v>
      </c>
    </row>
    <row r="39" spans="1:20" s="25" customFormat="1" ht="24" customHeight="1">
      <c r="A39" s="46" t="s">
        <v>92</v>
      </c>
      <c r="B39" s="47">
        <v>2762</v>
      </c>
      <c r="C39" s="48">
        <v>2462</v>
      </c>
      <c r="D39" s="48">
        <v>2749</v>
      </c>
      <c r="E39" s="48">
        <v>2683</v>
      </c>
      <c r="F39" s="48">
        <v>1967</v>
      </c>
      <c r="G39" s="48">
        <f t="shared" si="0"/>
        <v>2568</v>
      </c>
      <c r="H39" s="49">
        <v>689</v>
      </c>
      <c r="I39" s="50">
        <v>668</v>
      </c>
      <c r="J39" s="50">
        <v>569</v>
      </c>
      <c r="K39" s="51">
        <v>642</v>
      </c>
      <c r="L39" s="52">
        <v>3119</v>
      </c>
      <c r="M39" s="53">
        <v>3522</v>
      </c>
      <c r="N39" s="54">
        <v>730</v>
      </c>
      <c r="O39" s="54">
        <v>727</v>
      </c>
      <c r="P39" s="54">
        <v>986</v>
      </c>
      <c r="Q39" s="54">
        <v>1079</v>
      </c>
      <c r="R39" s="54">
        <v>784</v>
      </c>
      <c r="S39" s="54">
        <v>886</v>
      </c>
      <c r="T39" s="54">
        <v>968</v>
      </c>
    </row>
    <row r="40" spans="1:20" s="25" customFormat="1" ht="24" customHeight="1">
      <c r="A40" s="46" t="s">
        <v>93</v>
      </c>
      <c r="B40" s="47">
        <v>989</v>
      </c>
      <c r="C40" s="48">
        <v>801</v>
      </c>
      <c r="D40" s="48">
        <v>823</v>
      </c>
      <c r="E40" s="48">
        <v>676</v>
      </c>
      <c r="F40" s="48">
        <v>864</v>
      </c>
      <c r="G40" s="48">
        <f t="shared" si="0"/>
        <v>1094</v>
      </c>
      <c r="H40" s="49">
        <v>204</v>
      </c>
      <c r="I40" s="50">
        <v>356</v>
      </c>
      <c r="J40" s="50">
        <v>252</v>
      </c>
      <c r="K40" s="51">
        <v>282</v>
      </c>
      <c r="L40" s="52">
        <v>1347</v>
      </c>
      <c r="M40" s="53">
        <v>925</v>
      </c>
      <c r="N40" s="54">
        <v>273</v>
      </c>
      <c r="O40" s="54">
        <v>161</v>
      </c>
      <c r="P40" s="54">
        <v>210</v>
      </c>
      <c r="Q40" s="54">
        <v>281</v>
      </c>
      <c r="R40" s="54">
        <v>186</v>
      </c>
      <c r="S40" s="54">
        <v>172</v>
      </c>
      <c r="T40" s="54">
        <v>205</v>
      </c>
    </row>
    <row r="41" spans="1:20" s="25" customFormat="1" ht="24" customHeight="1">
      <c r="A41" s="46" t="s">
        <v>94</v>
      </c>
      <c r="B41" s="47">
        <v>603</v>
      </c>
      <c r="C41" s="48">
        <v>427</v>
      </c>
      <c r="D41" s="48">
        <v>523</v>
      </c>
      <c r="E41" s="48">
        <v>501</v>
      </c>
      <c r="F41" s="48">
        <v>384</v>
      </c>
      <c r="G41" s="48">
        <f t="shared" si="0"/>
        <v>580</v>
      </c>
      <c r="H41" s="49">
        <v>197</v>
      </c>
      <c r="I41" s="50">
        <v>151</v>
      </c>
      <c r="J41" s="50">
        <v>127</v>
      </c>
      <c r="K41" s="51">
        <v>105</v>
      </c>
      <c r="L41" s="52">
        <v>596</v>
      </c>
      <c r="M41" s="53">
        <v>886</v>
      </c>
      <c r="N41" s="54">
        <v>205</v>
      </c>
      <c r="O41" s="54">
        <v>162</v>
      </c>
      <c r="P41" s="54">
        <v>231</v>
      </c>
      <c r="Q41" s="54">
        <v>288</v>
      </c>
      <c r="R41" s="54">
        <v>223</v>
      </c>
      <c r="S41" s="54">
        <v>218</v>
      </c>
      <c r="T41" s="54">
        <v>160</v>
      </c>
    </row>
    <row r="42" spans="1:20" s="25" customFormat="1" ht="24" customHeight="1">
      <c r="A42" s="46" t="s">
        <v>95</v>
      </c>
      <c r="B42" s="47">
        <v>886</v>
      </c>
      <c r="C42" s="48">
        <v>949</v>
      </c>
      <c r="D42" s="48">
        <v>779</v>
      </c>
      <c r="E42" s="48">
        <v>591</v>
      </c>
      <c r="F42" s="48">
        <v>527</v>
      </c>
      <c r="G42" s="48">
        <f t="shared" si="0"/>
        <v>597</v>
      </c>
      <c r="H42" s="49">
        <v>136</v>
      </c>
      <c r="I42" s="50">
        <v>186</v>
      </c>
      <c r="J42" s="50">
        <v>113</v>
      </c>
      <c r="K42" s="51">
        <v>162</v>
      </c>
      <c r="L42" s="52">
        <v>731</v>
      </c>
      <c r="M42" s="53">
        <v>937</v>
      </c>
      <c r="N42" s="54">
        <v>193</v>
      </c>
      <c r="O42" s="54">
        <v>230</v>
      </c>
      <c r="P42" s="54">
        <v>287</v>
      </c>
      <c r="Q42" s="54">
        <v>227</v>
      </c>
      <c r="R42" s="54">
        <v>257</v>
      </c>
      <c r="S42" s="54">
        <v>249</v>
      </c>
      <c r="T42" s="54">
        <v>255</v>
      </c>
    </row>
    <row r="43" spans="1:20" s="25" customFormat="1" ht="24" customHeight="1">
      <c r="A43" s="46" t="s">
        <v>96</v>
      </c>
      <c r="B43" s="47">
        <v>991</v>
      </c>
      <c r="C43" s="48">
        <v>950</v>
      </c>
      <c r="D43" s="48">
        <v>1209</v>
      </c>
      <c r="E43" s="48">
        <v>813</v>
      </c>
      <c r="F43" s="48">
        <v>853</v>
      </c>
      <c r="G43" s="48">
        <f t="shared" si="0"/>
        <v>1030</v>
      </c>
      <c r="H43" s="49">
        <v>266</v>
      </c>
      <c r="I43" s="50">
        <v>277</v>
      </c>
      <c r="J43" s="50">
        <v>216</v>
      </c>
      <c r="K43" s="51">
        <v>271</v>
      </c>
      <c r="L43" s="52">
        <v>1234</v>
      </c>
      <c r="M43" s="53">
        <v>1599</v>
      </c>
      <c r="N43" s="54">
        <v>306</v>
      </c>
      <c r="O43" s="54">
        <v>327</v>
      </c>
      <c r="P43" s="54">
        <v>417</v>
      </c>
      <c r="Q43" s="54">
        <v>549</v>
      </c>
      <c r="R43" s="54">
        <v>361</v>
      </c>
      <c r="S43" s="54">
        <v>536</v>
      </c>
      <c r="T43" s="54">
        <v>485</v>
      </c>
    </row>
    <row r="44" spans="1:20" s="25" customFormat="1" ht="24" customHeight="1">
      <c r="A44" s="46" t="s">
        <v>97</v>
      </c>
      <c r="B44" s="47">
        <v>465</v>
      </c>
      <c r="C44" s="48">
        <v>267</v>
      </c>
      <c r="D44" s="48">
        <v>383</v>
      </c>
      <c r="E44" s="48">
        <v>382</v>
      </c>
      <c r="F44" s="48">
        <v>391</v>
      </c>
      <c r="G44" s="48">
        <f t="shared" si="0"/>
        <v>502</v>
      </c>
      <c r="H44" s="49">
        <v>99</v>
      </c>
      <c r="I44" s="50">
        <v>119</v>
      </c>
      <c r="J44" s="50">
        <v>132</v>
      </c>
      <c r="K44" s="51">
        <v>152</v>
      </c>
      <c r="L44" s="52">
        <v>540</v>
      </c>
      <c r="M44" s="53">
        <v>208</v>
      </c>
      <c r="N44" s="54">
        <v>112</v>
      </c>
      <c r="O44" s="54">
        <v>24</v>
      </c>
      <c r="P44" s="54">
        <v>37</v>
      </c>
      <c r="Q44" s="54">
        <v>35</v>
      </c>
      <c r="R44" s="54">
        <v>43</v>
      </c>
      <c r="S44" s="54">
        <v>32</v>
      </c>
      <c r="T44" s="54">
        <v>58</v>
      </c>
    </row>
    <row r="45" spans="1:20" s="25" customFormat="1" ht="24" customHeight="1">
      <c r="A45" s="46" t="s">
        <v>98</v>
      </c>
      <c r="B45" s="47">
        <v>6096</v>
      </c>
      <c r="C45" s="48">
        <v>5916</v>
      </c>
      <c r="D45" s="48">
        <v>5942</v>
      </c>
      <c r="E45" s="48">
        <v>7024</v>
      </c>
      <c r="F45" s="48">
        <v>7876</v>
      </c>
      <c r="G45" s="48">
        <f t="shared" si="0"/>
        <v>9436</v>
      </c>
      <c r="H45" s="49">
        <v>2350</v>
      </c>
      <c r="I45" s="50">
        <v>2557</v>
      </c>
      <c r="J45" s="50">
        <v>2149</v>
      </c>
      <c r="K45" s="51">
        <v>2380</v>
      </c>
      <c r="L45" s="52">
        <v>9848</v>
      </c>
      <c r="M45" s="53">
        <v>9777</v>
      </c>
      <c r="N45" s="54">
        <v>2515</v>
      </c>
      <c r="O45" s="54">
        <v>2378</v>
      </c>
      <c r="P45" s="54">
        <v>2125</v>
      </c>
      <c r="Q45" s="54">
        <v>2759</v>
      </c>
      <c r="R45" s="54">
        <v>2304</v>
      </c>
      <c r="S45" s="54">
        <v>2053</v>
      </c>
      <c r="T45" s="54">
        <v>2360</v>
      </c>
    </row>
    <row r="46" spans="1:20" s="25" customFormat="1" ht="24" customHeight="1">
      <c r="A46" s="46" t="s">
        <v>99</v>
      </c>
      <c r="B46" s="47">
        <v>1160</v>
      </c>
      <c r="C46" s="48">
        <v>1075</v>
      </c>
      <c r="D46" s="48">
        <v>1083</v>
      </c>
      <c r="E46" s="48">
        <v>1106</v>
      </c>
      <c r="F46" s="48">
        <v>1007</v>
      </c>
      <c r="G46" s="48">
        <f t="shared" si="0"/>
        <v>1196</v>
      </c>
      <c r="H46" s="49">
        <v>210</v>
      </c>
      <c r="I46" s="50">
        <v>316</v>
      </c>
      <c r="J46" s="50">
        <v>266</v>
      </c>
      <c r="K46" s="51">
        <v>404</v>
      </c>
      <c r="L46" s="52">
        <v>1670</v>
      </c>
      <c r="M46" s="53">
        <v>1263</v>
      </c>
      <c r="N46" s="54">
        <v>303</v>
      </c>
      <c r="O46" s="54">
        <v>319</v>
      </c>
      <c r="P46" s="54">
        <v>331</v>
      </c>
      <c r="Q46" s="54">
        <v>310</v>
      </c>
      <c r="R46" s="54">
        <v>303</v>
      </c>
      <c r="S46" s="54">
        <v>332</v>
      </c>
      <c r="T46" s="54">
        <v>328</v>
      </c>
    </row>
    <row r="47" spans="1:20" s="25" customFormat="1" ht="24" customHeight="1">
      <c r="A47" s="46" t="s">
        <v>100</v>
      </c>
      <c r="B47" s="47">
        <v>726</v>
      </c>
      <c r="C47" s="48">
        <v>652</v>
      </c>
      <c r="D47" s="48">
        <v>722</v>
      </c>
      <c r="E47" s="48">
        <v>653</v>
      </c>
      <c r="F47" s="48">
        <v>773</v>
      </c>
      <c r="G47" s="48">
        <f t="shared" si="0"/>
        <v>913</v>
      </c>
      <c r="H47" s="49">
        <v>208</v>
      </c>
      <c r="I47" s="50">
        <v>213</v>
      </c>
      <c r="J47" s="50">
        <v>222</v>
      </c>
      <c r="K47" s="51">
        <v>270</v>
      </c>
      <c r="L47" s="52">
        <v>895</v>
      </c>
      <c r="M47" s="53">
        <v>985</v>
      </c>
      <c r="N47" s="54">
        <v>267</v>
      </c>
      <c r="O47" s="54">
        <v>232</v>
      </c>
      <c r="P47" s="54">
        <v>264</v>
      </c>
      <c r="Q47" s="54">
        <v>222</v>
      </c>
      <c r="R47" s="54">
        <v>243</v>
      </c>
      <c r="S47" s="54">
        <v>193</v>
      </c>
      <c r="T47" s="54">
        <v>197</v>
      </c>
    </row>
    <row r="48" spans="1:20" s="25" customFormat="1" ht="24" customHeight="1">
      <c r="A48" s="46" t="s">
        <v>101</v>
      </c>
      <c r="B48" s="47">
        <v>777</v>
      </c>
      <c r="C48" s="48">
        <v>766</v>
      </c>
      <c r="D48" s="48">
        <v>953</v>
      </c>
      <c r="E48" s="48">
        <v>1057</v>
      </c>
      <c r="F48" s="48">
        <v>893</v>
      </c>
      <c r="G48" s="48">
        <f t="shared" si="0"/>
        <v>1121</v>
      </c>
      <c r="H48" s="49">
        <v>253</v>
      </c>
      <c r="I48" s="50">
        <v>261</v>
      </c>
      <c r="J48" s="50">
        <v>328</v>
      </c>
      <c r="K48" s="51">
        <v>279</v>
      </c>
      <c r="L48" s="52">
        <v>1481</v>
      </c>
      <c r="M48" s="53">
        <v>1482</v>
      </c>
      <c r="N48" s="54">
        <v>125</v>
      </c>
      <c r="O48" s="54">
        <v>411</v>
      </c>
      <c r="P48" s="54">
        <v>454</v>
      </c>
      <c r="Q48" s="54">
        <v>492</v>
      </c>
      <c r="R48" s="54">
        <v>408</v>
      </c>
      <c r="S48" s="54">
        <v>442</v>
      </c>
      <c r="T48" s="54">
        <v>543</v>
      </c>
    </row>
    <row r="49" spans="1:20" s="25" customFormat="1" ht="24" customHeight="1">
      <c r="A49" s="46" t="s">
        <v>102</v>
      </c>
      <c r="B49" s="47">
        <v>1169</v>
      </c>
      <c r="C49" s="48">
        <v>973</v>
      </c>
      <c r="D49" s="48">
        <v>1237</v>
      </c>
      <c r="E49" s="48">
        <v>1306</v>
      </c>
      <c r="F49" s="48">
        <v>1093</v>
      </c>
      <c r="G49" s="48">
        <f t="shared" si="0"/>
        <v>1202</v>
      </c>
      <c r="H49" s="49">
        <v>311</v>
      </c>
      <c r="I49" s="50">
        <v>369</v>
      </c>
      <c r="J49" s="50">
        <v>279</v>
      </c>
      <c r="K49" s="51">
        <v>243</v>
      </c>
      <c r="L49" s="52">
        <v>1015</v>
      </c>
      <c r="M49" s="53">
        <v>1314</v>
      </c>
      <c r="N49" s="54">
        <v>267</v>
      </c>
      <c r="O49" s="54">
        <v>273</v>
      </c>
      <c r="P49" s="54">
        <v>338</v>
      </c>
      <c r="Q49" s="54">
        <v>436</v>
      </c>
      <c r="R49" s="54">
        <v>375</v>
      </c>
      <c r="S49" s="54">
        <v>324</v>
      </c>
      <c r="T49" s="54">
        <v>412</v>
      </c>
    </row>
    <row r="50" spans="1:20" s="25" customFormat="1" ht="24" customHeight="1">
      <c r="A50" s="46" t="s">
        <v>103</v>
      </c>
      <c r="B50" s="47">
        <v>1402</v>
      </c>
      <c r="C50" s="48">
        <v>1210</v>
      </c>
      <c r="D50" s="48">
        <v>1319</v>
      </c>
      <c r="E50" s="48">
        <v>1139</v>
      </c>
      <c r="F50" s="48">
        <v>1114</v>
      </c>
      <c r="G50" s="48">
        <f t="shared" si="0"/>
        <v>1333</v>
      </c>
      <c r="H50" s="49">
        <v>405</v>
      </c>
      <c r="I50" s="50">
        <v>333</v>
      </c>
      <c r="J50" s="50">
        <v>277</v>
      </c>
      <c r="K50" s="55">
        <v>318</v>
      </c>
      <c r="L50" s="56">
        <v>1502</v>
      </c>
      <c r="M50" s="53">
        <v>1602</v>
      </c>
      <c r="N50" s="54">
        <v>467</v>
      </c>
      <c r="O50" s="54">
        <v>429</v>
      </c>
      <c r="P50" s="54">
        <v>366</v>
      </c>
      <c r="Q50" s="54">
        <v>340</v>
      </c>
      <c r="R50" s="54">
        <v>346</v>
      </c>
      <c r="S50" s="54">
        <v>349</v>
      </c>
      <c r="T50" s="54">
        <v>192</v>
      </c>
    </row>
    <row r="51" spans="1:20" s="25" customFormat="1" ht="24" customHeight="1">
      <c r="A51" s="46" t="s">
        <v>104</v>
      </c>
      <c r="B51" s="47">
        <v>613</v>
      </c>
      <c r="C51" s="48">
        <v>470</v>
      </c>
      <c r="D51" s="48">
        <v>547</v>
      </c>
      <c r="E51" s="48">
        <v>452</v>
      </c>
      <c r="F51" s="48">
        <v>386</v>
      </c>
      <c r="G51" s="48">
        <f t="shared" si="0"/>
        <v>468</v>
      </c>
      <c r="H51" s="49">
        <v>116</v>
      </c>
      <c r="I51" s="50">
        <v>124</v>
      </c>
      <c r="J51" s="50">
        <v>107</v>
      </c>
      <c r="K51" s="51">
        <v>121</v>
      </c>
      <c r="L51" s="52">
        <v>581</v>
      </c>
      <c r="M51" s="53">
        <v>833</v>
      </c>
      <c r="N51" s="54">
        <v>178</v>
      </c>
      <c r="O51" s="54">
        <v>176</v>
      </c>
      <c r="P51" s="54">
        <v>188</v>
      </c>
      <c r="Q51" s="54">
        <v>291</v>
      </c>
      <c r="R51" s="54">
        <v>231</v>
      </c>
      <c r="S51" s="54">
        <v>268</v>
      </c>
      <c r="T51" s="54">
        <v>404</v>
      </c>
    </row>
    <row r="52" spans="1:20" s="25" customFormat="1" ht="24" customHeight="1" thickBot="1">
      <c r="A52" s="57" t="s">
        <v>105</v>
      </c>
      <c r="B52" s="58">
        <v>1970</v>
      </c>
      <c r="C52" s="59">
        <v>1644</v>
      </c>
      <c r="D52" s="59">
        <v>1737</v>
      </c>
      <c r="E52" s="60">
        <v>2254</v>
      </c>
      <c r="F52" s="60">
        <v>1923</v>
      </c>
      <c r="G52" s="60">
        <f t="shared" si="0"/>
        <v>1727</v>
      </c>
      <c r="H52" s="49">
        <v>436</v>
      </c>
      <c r="I52" s="50">
        <v>416</v>
      </c>
      <c r="J52" s="61">
        <v>404</v>
      </c>
      <c r="K52" s="62">
        <v>471</v>
      </c>
      <c r="L52" s="63">
        <v>1689</v>
      </c>
      <c r="M52" s="64">
        <v>1101</v>
      </c>
      <c r="N52" s="65">
        <v>201</v>
      </c>
      <c r="O52" s="65">
        <v>186</v>
      </c>
      <c r="P52" s="65">
        <v>338</v>
      </c>
      <c r="Q52" s="65">
        <v>376</v>
      </c>
      <c r="R52" s="65">
        <v>274</v>
      </c>
      <c r="S52" s="65">
        <v>200</v>
      </c>
      <c r="T52" s="65">
        <v>163</v>
      </c>
    </row>
    <row r="53" spans="1:20" s="25" customFormat="1" ht="24" customHeight="1" thickTop="1">
      <c r="A53" s="66" t="s">
        <v>113</v>
      </c>
      <c r="B53" s="373">
        <v>111046</v>
      </c>
      <c r="C53" s="371">
        <v>103206</v>
      </c>
      <c r="D53" s="371">
        <v>107266</v>
      </c>
      <c r="E53" s="371">
        <v>141269</v>
      </c>
      <c r="F53" s="371">
        <v>108911</v>
      </c>
      <c r="G53" s="371">
        <v>130153</v>
      </c>
      <c r="H53" s="67">
        <v>32517</v>
      </c>
      <c r="I53" s="68">
        <v>34365</v>
      </c>
      <c r="J53" s="68">
        <v>30743</v>
      </c>
      <c r="K53" s="69">
        <v>32528</v>
      </c>
      <c r="L53" s="371">
        <v>146585</v>
      </c>
      <c r="M53" s="381">
        <f aca="true" t="shared" si="1" ref="M53:T53">SUM(M6:M52)</f>
        <v>161474</v>
      </c>
      <c r="N53" s="70">
        <f t="shared" si="1"/>
        <v>42798</v>
      </c>
      <c r="O53" s="70">
        <f t="shared" si="1"/>
        <v>34644</v>
      </c>
      <c r="P53" s="70">
        <f t="shared" si="1"/>
        <v>40182</v>
      </c>
      <c r="Q53" s="70">
        <f t="shared" si="1"/>
        <v>43850</v>
      </c>
      <c r="R53" s="70">
        <f t="shared" si="1"/>
        <v>37434</v>
      </c>
      <c r="S53" s="70">
        <f t="shared" si="1"/>
        <v>39322</v>
      </c>
      <c r="T53" s="70">
        <f t="shared" si="1"/>
        <v>43337</v>
      </c>
    </row>
    <row r="54" spans="1:20" s="25" customFormat="1" ht="24" customHeight="1">
      <c r="A54" s="71" t="s">
        <v>114</v>
      </c>
      <c r="B54" s="374"/>
      <c r="C54" s="372"/>
      <c r="D54" s="372"/>
      <c r="E54" s="372"/>
      <c r="F54" s="372"/>
      <c r="G54" s="372"/>
      <c r="H54" s="366">
        <v>130153</v>
      </c>
      <c r="I54" s="367"/>
      <c r="J54" s="367"/>
      <c r="K54" s="368"/>
      <c r="L54" s="372"/>
      <c r="M54" s="382"/>
      <c r="N54" s="383">
        <f>O53+N53+Q53+P53</f>
        <v>161474</v>
      </c>
      <c r="O54" s="384"/>
      <c r="P54" s="384"/>
      <c r="Q54" s="385"/>
      <c r="R54" s="377">
        <f>R53+S53+T53</f>
        <v>120093</v>
      </c>
      <c r="S54" s="378"/>
      <c r="T54" s="379"/>
    </row>
    <row r="55" spans="1:18" s="25" customFormat="1" ht="15" customHeight="1">
      <c r="A55" s="73"/>
      <c r="B55" s="74"/>
      <c r="C55" s="74"/>
      <c r="D55" s="74"/>
      <c r="E55" s="74"/>
      <c r="F55" s="74"/>
      <c r="G55" s="74"/>
      <c r="H55" s="74"/>
      <c r="I55" s="74"/>
      <c r="J55" s="74"/>
      <c r="K55" s="75"/>
      <c r="L55" s="75"/>
      <c r="M55" s="75"/>
      <c r="N55" s="76"/>
      <c r="O55" s="76"/>
      <c r="P55" s="76"/>
      <c r="Q55" s="76"/>
      <c r="R55" s="77"/>
    </row>
    <row r="56" spans="11:18" ht="27" customHeight="1">
      <c r="K56" s="79"/>
      <c r="L56" s="79"/>
      <c r="M56" s="79"/>
      <c r="N56" s="77"/>
      <c r="O56" s="77"/>
      <c r="P56" s="77"/>
      <c r="Q56" s="77"/>
      <c r="R56" s="77"/>
    </row>
    <row r="57" spans="11:18" ht="27" customHeight="1">
      <c r="K57" s="79"/>
      <c r="L57" s="79"/>
      <c r="M57" s="79"/>
      <c r="N57" s="25"/>
      <c r="O57" s="25"/>
      <c r="P57" s="25"/>
      <c r="Q57" s="25"/>
      <c r="R57" s="25"/>
    </row>
    <row r="58" spans="11:13" ht="27" customHeight="1">
      <c r="K58" s="79"/>
      <c r="L58" s="79"/>
      <c r="M58" s="79"/>
    </row>
    <row r="59" spans="11:13" ht="27" customHeight="1">
      <c r="K59" s="79"/>
      <c r="L59" s="79"/>
      <c r="M59" s="79"/>
    </row>
    <row r="60" spans="11:13" ht="27" customHeight="1">
      <c r="K60" s="79"/>
      <c r="L60" s="79"/>
      <c r="M60" s="79"/>
    </row>
    <row r="61" spans="11:13" ht="27" customHeight="1">
      <c r="K61" s="79"/>
      <c r="L61" s="79"/>
      <c r="M61" s="79"/>
    </row>
    <row r="62" spans="11:13" ht="27" customHeight="1">
      <c r="K62" s="79"/>
      <c r="L62" s="79"/>
      <c r="M62" s="79"/>
    </row>
    <row r="63" spans="11:13" ht="27" customHeight="1">
      <c r="K63" s="79"/>
      <c r="L63" s="79"/>
      <c r="M63" s="79"/>
    </row>
    <row r="64" spans="11:13" ht="27" customHeight="1">
      <c r="K64" s="79"/>
      <c r="L64" s="79"/>
      <c r="M64" s="79"/>
    </row>
  </sheetData>
  <sheetProtection/>
  <mergeCells count="23">
    <mergeCell ref="R3:T3"/>
    <mergeCell ref="R54:T54"/>
    <mergeCell ref="A1:T1"/>
    <mergeCell ref="M4:M5"/>
    <mergeCell ref="M3:Q3"/>
    <mergeCell ref="M53:M54"/>
    <mergeCell ref="G53:G54"/>
    <mergeCell ref="N54:Q54"/>
    <mergeCell ref="L53:L54"/>
    <mergeCell ref="G4:G5"/>
    <mergeCell ref="L4:L5"/>
    <mergeCell ref="G3:K3"/>
    <mergeCell ref="C4:C5"/>
    <mergeCell ref="D4:D5"/>
    <mergeCell ref="F4:F5"/>
    <mergeCell ref="E4:E5"/>
    <mergeCell ref="H54:K54"/>
    <mergeCell ref="B4:B5"/>
    <mergeCell ref="F53:F54"/>
    <mergeCell ref="B53:B54"/>
    <mergeCell ref="C53:C54"/>
    <mergeCell ref="D53:D54"/>
    <mergeCell ref="E53:E54"/>
  </mergeCells>
  <printOptions horizontalCentered="1"/>
  <pageMargins left="0.4724409448818898" right="0.31496062992125984" top="0.6299212598425197" bottom="0" header="0.8267716535433072" footer="0.1968503937007874"/>
  <pageSetup fitToHeight="1" fitToWidth="1" horizontalDpi="600" verticalDpi="600" orientation="portrait" paperSize="9" scale="67" r:id="rId1"/>
</worksheet>
</file>

<file path=xl/worksheets/sheet6.xml><?xml version="1.0" encoding="utf-8"?>
<worksheet xmlns="http://schemas.openxmlformats.org/spreadsheetml/2006/main" xmlns:r="http://schemas.openxmlformats.org/officeDocument/2006/relationships">
  <sheetPr>
    <pageSetUpPr fitToPage="1"/>
  </sheetPr>
  <dimension ref="A1:Y42"/>
  <sheetViews>
    <sheetView view="pageBreakPreview" zoomScale="75" zoomScaleSheetLayoutView="75" zoomScalePageLayoutView="0" workbookViewId="0" topLeftCell="A1">
      <selection activeCell="AD11" sqref="AD11"/>
    </sheetView>
  </sheetViews>
  <sheetFormatPr defaultColWidth="9.00390625" defaultRowHeight="13.5"/>
  <cols>
    <col min="1" max="1" width="11.25390625" style="126" customWidth="1"/>
    <col min="2" max="2" width="8.625" style="126" customWidth="1"/>
    <col min="3" max="3" width="17.625" style="126" customWidth="1"/>
    <col min="4" max="4" width="1.875" style="0" customWidth="1"/>
    <col min="5" max="5" width="5.625" style="126" customWidth="1"/>
    <col min="6" max="6" width="5.125" style="0" customWidth="1"/>
    <col min="7" max="7" width="5.625" style="126" customWidth="1"/>
    <col min="8" max="8" width="5.125" style="0" customWidth="1"/>
    <col min="9" max="9" width="5.625" style="126" customWidth="1"/>
    <col min="10" max="10" width="5.125" style="0" customWidth="1"/>
    <col min="11" max="11" width="1.875" style="0" customWidth="1"/>
    <col min="12" max="12" width="5.625" style="126" customWidth="1"/>
    <col min="13" max="13" width="5.125" style="0" customWidth="1"/>
    <col min="14" max="14" width="5.625" style="126" customWidth="1"/>
    <col min="15" max="15" width="5.125" style="0" customWidth="1"/>
    <col min="16" max="16" width="5.625" style="126" customWidth="1"/>
    <col min="17" max="17" width="5.125" style="0" customWidth="1"/>
    <col min="18" max="18" width="1.875" style="0" customWidth="1"/>
    <col min="19" max="19" width="5.625" style="126" customWidth="1"/>
    <col min="20" max="20" width="5.125" style="0" customWidth="1"/>
    <col min="21" max="21" width="5.625" style="126" customWidth="1"/>
    <col min="22" max="22" width="5.125" style="0" customWidth="1"/>
    <col min="23" max="23" width="5.625" style="126" customWidth="1"/>
    <col min="24" max="24" width="5.125" style="0" customWidth="1"/>
  </cols>
  <sheetData>
    <row r="1" spans="1:25" s="122" customFormat="1" ht="18.75" customHeight="1">
      <c r="A1" s="386" t="s">
        <v>181</v>
      </c>
      <c r="B1" s="386"/>
      <c r="C1" s="386"/>
      <c r="D1" s="386"/>
      <c r="E1" s="386"/>
      <c r="F1" s="386"/>
      <c r="G1" s="386"/>
      <c r="H1" s="386"/>
      <c r="I1" s="386"/>
      <c r="J1" s="386"/>
      <c r="K1" s="386"/>
      <c r="L1" s="386"/>
      <c r="M1" s="386"/>
      <c r="N1" s="386"/>
      <c r="O1" s="386"/>
      <c r="P1" s="386"/>
      <c r="Q1" s="386"/>
      <c r="R1" s="386"/>
      <c r="S1" s="386"/>
      <c r="T1" s="386"/>
      <c r="U1" s="386"/>
      <c r="V1" s="386"/>
      <c r="W1" s="386"/>
      <c r="X1" s="386"/>
      <c r="Y1" s="121"/>
    </row>
    <row r="2" spans="1:25" s="122" customFormat="1" ht="16.5" customHeight="1">
      <c r="A2" s="386"/>
      <c r="B2" s="386"/>
      <c r="C2" s="386"/>
      <c r="D2" s="386"/>
      <c r="E2" s="386"/>
      <c r="F2" s="386"/>
      <c r="G2" s="386"/>
      <c r="H2" s="386"/>
      <c r="I2" s="386"/>
      <c r="J2" s="386"/>
      <c r="K2" s="386"/>
      <c r="L2" s="386"/>
      <c r="M2" s="386"/>
      <c r="N2" s="386"/>
      <c r="O2" s="386"/>
      <c r="P2" s="386"/>
      <c r="Q2" s="386"/>
      <c r="R2" s="386"/>
      <c r="S2" s="386"/>
      <c r="T2" s="386"/>
      <c r="U2" s="386"/>
      <c r="V2" s="386"/>
      <c r="W2" s="386"/>
      <c r="X2" s="386"/>
      <c r="Y2" s="123"/>
    </row>
    <row r="3" spans="1:23" s="126" customFormat="1" ht="18" thickBot="1">
      <c r="A3" s="124" t="s">
        <v>149</v>
      </c>
      <c r="B3" s="125"/>
      <c r="C3" s="125"/>
      <c r="D3" s="125"/>
      <c r="E3" s="125"/>
      <c r="F3" s="125"/>
      <c r="G3" s="125"/>
      <c r="H3" s="125"/>
      <c r="I3" s="125"/>
      <c r="J3" s="125"/>
      <c r="K3" s="125"/>
      <c r="L3" s="125"/>
      <c r="M3" s="125"/>
      <c r="N3" s="125"/>
      <c r="O3" s="125"/>
      <c r="P3" s="125"/>
      <c r="Q3" s="125"/>
      <c r="R3" s="125"/>
      <c r="S3" s="125"/>
      <c r="T3" s="125"/>
      <c r="U3" s="125"/>
      <c r="V3" s="125"/>
      <c r="W3" s="125"/>
    </row>
    <row r="4" spans="1:24" s="126" customFormat="1" ht="14.25" thickTop="1">
      <c r="A4" s="127" t="s">
        <v>150</v>
      </c>
      <c r="B4" s="127"/>
      <c r="C4" s="127"/>
      <c r="D4" s="127"/>
      <c r="E4" s="128" t="s">
        <v>151</v>
      </c>
      <c r="F4" s="128"/>
      <c r="G4" s="128"/>
      <c r="H4" s="128"/>
      <c r="I4" s="128"/>
      <c r="J4" s="128"/>
      <c r="K4" s="127"/>
      <c r="L4" s="128" t="s">
        <v>152</v>
      </c>
      <c r="M4" s="128"/>
      <c r="N4" s="128"/>
      <c r="O4" s="128"/>
      <c r="P4" s="128"/>
      <c r="Q4" s="128"/>
      <c r="R4" s="127"/>
      <c r="S4" s="128" t="s">
        <v>153</v>
      </c>
      <c r="T4" s="128"/>
      <c r="U4" s="128"/>
      <c r="V4" s="128"/>
      <c r="W4" s="128"/>
      <c r="X4" s="129"/>
    </row>
    <row r="5" spans="1:24" s="126" customFormat="1" ht="13.5">
      <c r="A5" s="130"/>
      <c r="B5" s="131"/>
      <c r="C5" s="130"/>
      <c r="D5" s="130"/>
      <c r="E5" s="132" t="s">
        <v>154</v>
      </c>
      <c r="F5" s="132"/>
      <c r="G5" s="132" t="s">
        <v>155</v>
      </c>
      <c r="H5" s="132"/>
      <c r="I5" s="132" t="s">
        <v>113</v>
      </c>
      <c r="J5" s="132"/>
      <c r="K5" s="130"/>
      <c r="L5" s="132" t="s">
        <v>154</v>
      </c>
      <c r="M5" s="132"/>
      <c r="N5" s="132" t="s">
        <v>155</v>
      </c>
      <c r="O5" s="132"/>
      <c r="P5" s="132" t="s">
        <v>113</v>
      </c>
      <c r="Q5" s="132"/>
      <c r="R5" s="130"/>
      <c r="S5" s="132" t="s">
        <v>154</v>
      </c>
      <c r="T5" s="132"/>
      <c r="U5" s="132" t="s">
        <v>155</v>
      </c>
      <c r="V5" s="132"/>
      <c r="W5" s="132" t="s">
        <v>113</v>
      </c>
      <c r="X5" s="132"/>
    </row>
    <row r="6" spans="1:24" s="11" customFormat="1" ht="14.25" thickBot="1">
      <c r="A6" s="133"/>
      <c r="B6" s="133" t="s">
        <v>156</v>
      </c>
      <c r="C6" s="133" t="s">
        <v>157</v>
      </c>
      <c r="D6" s="134"/>
      <c r="E6" s="135" t="s">
        <v>158</v>
      </c>
      <c r="F6" s="136" t="s">
        <v>159</v>
      </c>
      <c r="G6" s="135" t="s">
        <v>158</v>
      </c>
      <c r="H6" s="136" t="s">
        <v>159</v>
      </c>
      <c r="I6" s="135" t="s">
        <v>158</v>
      </c>
      <c r="J6" s="136" t="s">
        <v>159</v>
      </c>
      <c r="K6" s="134"/>
      <c r="L6" s="135" t="s">
        <v>158</v>
      </c>
      <c r="M6" s="136" t="s">
        <v>159</v>
      </c>
      <c r="N6" s="135" t="s">
        <v>158</v>
      </c>
      <c r="O6" s="136" t="s">
        <v>159</v>
      </c>
      <c r="P6" s="135" t="s">
        <v>158</v>
      </c>
      <c r="Q6" s="136" t="s">
        <v>159</v>
      </c>
      <c r="R6" s="134"/>
      <c r="S6" s="135" t="s">
        <v>158</v>
      </c>
      <c r="T6" s="136" t="s">
        <v>159</v>
      </c>
      <c r="U6" s="135" t="s">
        <v>158</v>
      </c>
      <c r="V6" s="136" t="s">
        <v>159</v>
      </c>
      <c r="W6" s="135" t="s">
        <v>158</v>
      </c>
      <c r="X6" s="136" t="s">
        <v>159</v>
      </c>
    </row>
    <row r="7" spans="1:24" s="11" customFormat="1" ht="18" customHeight="1" thickBot="1" thickTop="1">
      <c r="A7" s="137" t="s">
        <v>160</v>
      </c>
      <c r="B7" s="138" t="s">
        <v>153</v>
      </c>
      <c r="C7" s="139"/>
      <c r="D7" s="140"/>
      <c r="E7" s="141">
        <f>SUM(E8:E13)</f>
        <v>197</v>
      </c>
      <c r="F7" s="142">
        <v>201</v>
      </c>
      <c r="G7" s="141">
        <f>SUM(G8:G13)</f>
        <v>13</v>
      </c>
      <c r="H7" s="142">
        <v>9</v>
      </c>
      <c r="I7" s="141">
        <f>SUM(I8:I13)</f>
        <v>210</v>
      </c>
      <c r="J7" s="142">
        <v>210</v>
      </c>
      <c r="K7" s="141"/>
      <c r="L7" s="141">
        <f>SUM(L8:L13)</f>
        <v>17</v>
      </c>
      <c r="M7" s="142">
        <v>25</v>
      </c>
      <c r="N7" s="141">
        <f>SUM(N8:N13)</f>
        <v>6</v>
      </c>
      <c r="O7" s="142">
        <v>13</v>
      </c>
      <c r="P7" s="141">
        <f>SUM(P8:P13)</f>
        <v>23</v>
      </c>
      <c r="Q7" s="142">
        <v>38</v>
      </c>
      <c r="R7" s="141"/>
      <c r="S7" s="141">
        <f>SUM(S8:S13)</f>
        <v>214</v>
      </c>
      <c r="T7" s="142">
        <v>226</v>
      </c>
      <c r="U7" s="141">
        <f>SUM(U8:U13)</f>
        <v>19</v>
      </c>
      <c r="V7" s="142">
        <v>22</v>
      </c>
      <c r="W7" s="141">
        <f>SUM(W8:W13)</f>
        <v>233</v>
      </c>
      <c r="X7" s="142">
        <v>248</v>
      </c>
    </row>
    <row r="8" spans="2:25" ht="15.75" customHeight="1">
      <c r="B8" s="126" t="s">
        <v>161</v>
      </c>
      <c r="C8" s="126" t="s">
        <v>162</v>
      </c>
      <c r="E8" s="143">
        <v>43</v>
      </c>
      <c r="F8" s="144">
        <v>29</v>
      </c>
      <c r="G8" s="143">
        <v>11</v>
      </c>
      <c r="H8" s="144">
        <v>7</v>
      </c>
      <c r="I8" s="145">
        <f aca="true" t="shared" si="0" ref="I8:I23">E8+G8</f>
        <v>54</v>
      </c>
      <c r="J8" s="146">
        <v>36</v>
      </c>
      <c r="K8" s="147"/>
      <c r="L8" s="143">
        <v>6</v>
      </c>
      <c r="M8" s="144">
        <v>8</v>
      </c>
      <c r="N8" s="143">
        <v>4</v>
      </c>
      <c r="O8" s="144">
        <v>9</v>
      </c>
      <c r="P8" s="148">
        <f aca="true" t="shared" si="1" ref="P8:P23">L8+N8</f>
        <v>10</v>
      </c>
      <c r="Q8" s="146">
        <v>17</v>
      </c>
      <c r="R8" s="149"/>
      <c r="S8" s="148">
        <f aca="true" t="shared" si="2" ref="S8:S23">E8+L8</f>
        <v>49</v>
      </c>
      <c r="T8" s="146">
        <v>37</v>
      </c>
      <c r="U8" s="148">
        <f aca="true" t="shared" si="3" ref="U8:U23">G8+N8</f>
        <v>15</v>
      </c>
      <c r="V8" s="146">
        <v>16</v>
      </c>
      <c r="W8" s="148">
        <f aca="true" t="shared" si="4" ref="W8:W23">S8+U8</f>
        <v>64</v>
      </c>
      <c r="X8" s="146">
        <v>53</v>
      </c>
      <c r="Y8" s="149"/>
    </row>
    <row r="9" spans="3:25" ht="15.75" customHeight="1">
      <c r="C9" s="126" t="s">
        <v>163</v>
      </c>
      <c r="E9" s="143">
        <v>128</v>
      </c>
      <c r="F9" s="144">
        <v>152</v>
      </c>
      <c r="G9" s="143">
        <v>0</v>
      </c>
      <c r="H9" s="144">
        <v>0</v>
      </c>
      <c r="I9" s="148">
        <f t="shared" si="0"/>
        <v>128</v>
      </c>
      <c r="J9" s="146">
        <v>152</v>
      </c>
      <c r="K9" s="149"/>
      <c r="L9" s="143">
        <v>8</v>
      </c>
      <c r="M9" s="144">
        <v>8</v>
      </c>
      <c r="N9" s="143">
        <v>0</v>
      </c>
      <c r="O9" s="144">
        <v>0</v>
      </c>
      <c r="P9" s="148">
        <f t="shared" si="1"/>
        <v>8</v>
      </c>
      <c r="Q9" s="146">
        <v>8</v>
      </c>
      <c r="R9" s="149"/>
      <c r="S9" s="148">
        <f t="shared" si="2"/>
        <v>136</v>
      </c>
      <c r="T9" s="146">
        <v>160</v>
      </c>
      <c r="U9" s="148">
        <f t="shared" si="3"/>
        <v>0</v>
      </c>
      <c r="V9" s="146">
        <v>0</v>
      </c>
      <c r="W9" s="148">
        <f t="shared" si="4"/>
        <v>136</v>
      </c>
      <c r="X9" s="146">
        <v>160</v>
      </c>
      <c r="Y9" s="149"/>
    </row>
    <row r="10" spans="3:25" ht="15.75" customHeight="1">
      <c r="C10" s="126" t="s">
        <v>164</v>
      </c>
      <c r="E10" s="143">
        <v>0</v>
      </c>
      <c r="F10" s="144">
        <v>1</v>
      </c>
      <c r="G10" s="143">
        <v>0</v>
      </c>
      <c r="H10" s="144">
        <v>0</v>
      </c>
      <c r="I10" s="148">
        <f t="shared" si="0"/>
        <v>0</v>
      </c>
      <c r="J10" s="146">
        <v>1</v>
      </c>
      <c r="K10" s="149"/>
      <c r="L10" s="143">
        <v>1</v>
      </c>
      <c r="M10" s="144">
        <v>0</v>
      </c>
      <c r="N10" s="143">
        <v>0</v>
      </c>
      <c r="O10" s="144">
        <v>0</v>
      </c>
      <c r="P10" s="148">
        <f t="shared" si="1"/>
        <v>1</v>
      </c>
      <c r="Q10" s="146">
        <v>0</v>
      </c>
      <c r="R10" s="149"/>
      <c r="S10" s="148">
        <f t="shared" si="2"/>
        <v>1</v>
      </c>
      <c r="T10" s="146">
        <v>1</v>
      </c>
      <c r="U10" s="148">
        <f t="shared" si="3"/>
        <v>0</v>
      </c>
      <c r="V10" s="146">
        <v>0</v>
      </c>
      <c r="W10" s="148">
        <f t="shared" si="4"/>
        <v>1</v>
      </c>
      <c r="X10" s="146">
        <v>1</v>
      </c>
      <c r="Y10" s="149"/>
    </row>
    <row r="11" spans="3:25" ht="15.75" customHeight="1">
      <c r="C11" s="126" t="s">
        <v>165</v>
      </c>
      <c r="E11" s="143">
        <v>0</v>
      </c>
      <c r="F11" s="144">
        <v>0</v>
      </c>
      <c r="G11" s="143">
        <v>0</v>
      </c>
      <c r="H11" s="144">
        <v>1</v>
      </c>
      <c r="I11" s="148">
        <f t="shared" si="0"/>
        <v>0</v>
      </c>
      <c r="J11" s="146">
        <v>1</v>
      </c>
      <c r="K11" s="149"/>
      <c r="L11" s="143">
        <v>0</v>
      </c>
      <c r="M11" s="144">
        <v>0</v>
      </c>
      <c r="N11" s="143">
        <v>0</v>
      </c>
      <c r="O11" s="144">
        <v>0</v>
      </c>
      <c r="P11" s="148">
        <f t="shared" si="1"/>
        <v>0</v>
      </c>
      <c r="Q11" s="146">
        <v>0</v>
      </c>
      <c r="R11" s="149"/>
      <c r="S11" s="148">
        <f t="shared" si="2"/>
        <v>0</v>
      </c>
      <c r="T11" s="146">
        <v>0</v>
      </c>
      <c r="U11" s="148">
        <f t="shared" si="3"/>
        <v>0</v>
      </c>
      <c r="V11" s="146">
        <v>1</v>
      </c>
      <c r="W11" s="148">
        <f t="shared" si="4"/>
        <v>0</v>
      </c>
      <c r="X11" s="146">
        <v>1</v>
      </c>
      <c r="Y11" s="149"/>
    </row>
    <row r="12" spans="3:25" ht="15.75" customHeight="1">
      <c r="C12" s="126" t="s">
        <v>166</v>
      </c>
      <c r="E12" s="143">
        <v>2</v>
      </c>
      <c r="F12" s="144">
        <v>5</v>
      </c>
      <c r="G12" s="143">
        <v>0</v>
      </c>
      <c r="H12" s="144">
        <v>0</v>
      </c>
      <c r="I12" s="148">
        <f t="shared" si="0"/>
        <v>2</v>
      </c>
      <c r="J12" s="146">
        <v>5</v>
      </c>
      <c r="K12" s="149"/>
      <c r="L12" s="150">
        <v>0</v>
      </c>
      <c r="M12" s="151">
        <v>4</v>
      </c>
      <c r="N12" s="143">
        <v>0</v>
      </c>
      <c r="O12" s="144">
        <v>1</v>
      </c>
      <c r="P12" s="148">
        <f t="shared" si="1"/>
        <v>0</v>
      </c>
      <c r="Q12" s="146">
        <v>5</v>
      </c>
      <c r="R12" s="149"/>
      <c r="S12" s="148">
        <f t="shared" si="2"/>
        <v>2</v>
      </c>
      <c r="T12" s="146">
        <v>9</v>
      </c>
      <c r="U12" s="148">
        <f t="shared" si="3"/>
        <v>0</v>
      </c>
      <c r="V12" s="146">
        <v>1</v>
      </c>
      <c r="W12" s="148">
        <f t="shared" si="4"/>
        <v>2</v>
      </c>
      <c r="X12" s="146">
        <v>10</v>
      </c>
      <c r="Y12" s="149"/>
    </row>
    <row r="13" spans="2:25" ht="15.75" customHeight="1" thickBot="1">
      <c r="B13" s="152"/>
      <c r="C13" s="152" t="s">
        <v>167</v>
      </c>
      <c r="D13" s="153"/>
      <c r="E13" s="154">
        <v>24</v>
      </c>
      <c r="F13" s="155">
        <v>14</v>
      </c>
      <c r="G13" s="154">
        <v>2</v>
      </c>
      <c r="H13" s="155">
        <v>1</v>
      </c>
      <c r="I13" s="156">
        <f t="shared" si="0"/>
        <v>26</v>
      </c>
      <c r="J13" s="157">
        <v>15</v>
      </c>
      <c r="K13" s="153"/>
      <c r="L13" s="154">
        <v>2</v>
      </c>
      <c r="M13" s="155">
        <v>5</v>
      </c>
      <c r="N13" s="154">
        <v>2</v>
      </c>
      <c r="O13" s="155">
        <v>3</v>
      </c>
      <c r="P13" s="156">
        <f t="shared" si="1"/>
        <v>4</v>
      </c>
      <c r="Q13" s="157">
        <v>8</v>
      </c>
      <c r="R13" s="153"/>
      <c r="S13" s="156">
        <f t="shared" si="2"/>
        <v>26</v>
      </c>
      <c r="T13" s="157">
        <v>19</v>
      </c>
      <c r="U13" s="156">
        <f t="shared" si="3"/>
        <v>4</v>
      </c>
      <c r="V13" s="157">
        <v>4</v>
      </c>
      <c r="W13" s="156">
        <f t="shared" si="4"/>
        <v>30</v>
      </c>
      <c r="X13" s="157">
        <v>23</v>
      </c>
      <c r="Y13" s="149"/>
    </row>
    <row r="14" spans="2:25" ht="15.75" customHeight="1">
      <c r="B14" s="126" t="s">
        <v>168</v>
      </c>
      <c r="C14" s="126" t="s">
        <v>169</v>
      </c>
      <c r="E14" s="158">
        <v>0</v>
      </c>
      <c r="F14" s="159">
        <v>0</v>
      </c>
      <c r="G14" s="158">
        <v>0</v>
      </c>
      <c r="H14" s="159">
        <v>1</v>
      </c>
      <c r="I14" s="148">
        <f t="shared" si="0"/>
        <v>0</v>
      </c>
      <c r="J14" s="146">
        <v>1</v>
      </c>
      <c r="K14" s="149"/>
      <c r="L14" s="158">
        <v>0</v>
      </c>
      <c r="M14" s="159">
        <v>0</v>
      </c>
      <c r="N14" s="158">
        <v>0</v>
      </c>
      <c r="O14" s="159">
        <v>0</v>
      </c>
      <c r="P14" s="148">
        <f t="shared" si="1"/>
        <v>0</v>
      </c>
      <c r="Q14" s="146">
        <v>0</v>
      </c>
      <c r="R14" s="149"/>
      <c r="S14" s="148">
        <f t="shared" si="2"/>
        <v>0</v>
      </c>
      <c r="T14" s="146">
        <v>0</v>
      </c>
      <c r="U14" s="148">
        <f t="shared" si="3"/>
        <v>0</v>
      </c>
      <c r="V14" s="146">
        <v>1</v>
      </c>
      <c r="W14" s="148">
        <f t="shared" si="4"/>
        <v>0</v>
      </c>
      <c r="X14" s="146">
        <v>1</v>
      </c>
      <c r="Y14" s="149"/>
    </row>
    <row r="15" spans="3:25" ht="15.75" customHeight="1">
      <c r="C15" s="126" t="s">
        <v>170</v>
      </c>
      <c r="E15" s="158">
        <v>2</v>
      </c>
      <c r="F15" s="159">
        <v>8</v>
      </c>
      <c r="G15" s="158">
        <v>0</v>
      </c>
      <c r="H15" s="159">
        <v>0</v>
      </c>
      <c r="I15" s="148">
        <f t="shared" si="0"/>
        <v>2</v>
      </c>
      <c r="J15" s="146">
        <v>8</v>
      </c>
      <c r="K15" s="149"/>
      <c r="L15" s="158">
        <v>0</v>
      </c>
      <c r="M15" s="159">
        <v>0</v>
      </c>
      <c r="N15" s="158">
        <v>0</v>
      </c>
      <c r="O15" s="159">
        <v>0</v>
      </c>
      <c r="P15" s="148">
        <f t="shared" si="1"/>
        <v>0</v>
      </c>
      <c r="Q15" s="146">
        <v>0</v>
      </c>
      <c r="R15" s="149"/>
      <c r="S15" s="148">
        <f t="shared" si="2"/>
        <v>2</v>
      </c>
      <c r="T15" s="146">
        <v>8</v>
      </c>
      <c r="U15" s="148">
        <f t="shared" si="3"/>
        <v>0</v>
      </c>
      <c r="V15" s="146">
        <v>0</v>
      </c>
      <c r="W15" s="148">
        <f t="shared" si="4"/>
        <v>2</v>
      </c>
      <c r="X15" s="146">
        <v>8</v>
      </c>
      <c r="Y15" s="149"/>
    </row>
    <row r="16" spans="3:25" ht="15.75" customHeight="1">
      <c r="C16" s="126" t="s">
        <v>171</v>
      </c>
      <c r="E16" s="158">
        <v>63</v>
      </c>
      <c r="F16" s="159">
        <v>51</v>
      </c>
      <c r="G16" s="158">
        <v>2</v>
      </c>
      <c r="H16" s="159">
        <v>2</v>
      </c>
      <c r="I16" s="148">
        <f t="shared" si="0"/>
        <v>65</v>
      </c>
      <c r="J16" s="146">
        <v>53</v>
      </c>
      <c r="K16" s="149"/>
      <c r="L16" s="158">
        <v>3</v>
      </c>
      <c r="M16" s="159">
        <v>8</v>
      </c>
      <c r="N16" s="158">
        <v>2</v>
      </c>
      <c r="O16" s="159">
        <v>6</v>
      </c>
      <c r="P16" s="148">
        <f t="shared" si="1"/>
        <v>5</v>
      </c>
      <c r="Q16" s="146">
        <v>14</v>
      </c>
      <c r="R16" s="149"/>
      <c r="S16" s="148">
        <f t="shared" si="2"/>
        <v>66</v>
      </c>
      <c r="T16" s="146">
        <v>59</v>
      </c>
      <c r="U16" s="148">
        <f t="shared" si="3"/>
        <v>4</v>
      </c>
      <c r="V16" s="146">
        <v>8</v>
      </c>
      <c r="W16" s="148">
        <f t="shared" si="4"/>
        <v>70</v>
      </c>
      <c r="X16" s="146">
        <v>67</v>
      </c>
      <c r="Y16" s="149"/>
    </row>
    <row r="17" spans="3:25" ht="15.75" customHeight="1">
      <c r="C17" s="126" t="s">
        <v>172</v>
      </c>
      <c r="E17" s="158">
        <v>73</v>
      </c>
      <c r="F17" s="159">
        <v>81</v>
      </c>
      <c r="G17" s="158">
        <v>5</v>
      </c>
      <c r="H17" s="159">
        <v>3</v>
      </c>
      <c r="I17" s="148">
        <f t="shared" si="0"/>
        <v>78</v>
      </c>
      <c r="J17" s="146">
        <v>84</v>
      </c>
      <c r="K17" s="149"/>
      <c r="L17" s="158">
        <v>11</v>
      </c>
      <c r="M17" s="159">
        <v>6</v>
      </c>
      <c r="N17" s="158">
        <v>1</v>
      </c>
      <c r="O17" s="159">
        <v>6</v>
      </c>
      <c r="P17" s="148">
        <f t="shared" si="1"/>
        <v>12</v>
      </c>
      <c r="Q17" s="146">
        <v>12</v>
      </c>
      <c r="R17" s="149"/>
      <c r="S17" s="148">
        <f t="shared" si="2"/>
        <v>84</v>
      </c>
      <c r="T17" s="146">
        <v>87</v>
      </c>
      <c r="U17" s="148">
        <f t="shared" si="3"/>
        <v>6</v>
      </c>
      <c r="V17" s="146">
        <v>9</v>
      </c>
      <c r="W17" s="148">
        <f t="shared" si="4"/>
        <v>90</v>
      </c>
      <c r="X17" s="146">
        <v>96</v>
      </c>
      <c r="Y17" s="149"/>
    </row>
    <row r="18" spans="3:25" ht="15.75" customHeight="1">
      <c r="C18" s="126" t="s">
        <v>173</v>
      </c>
      <c r="E18" s="158">
        <v>39</v>
      </c>
      <c r="F18" s="159">
        <v>34</v>
      </c>
      <c r="G18" s="158">
        <v>3</v>
      </c>
      <c r="H18" s="159">
        <v>1</v>
      </c>
      <c r="I18" s="148">
        <f t="shared" si="0"/>
        <v>42</v>
      </c>
      <c r="J18" s="146">
        <v>35</v>
      </c>
      <c r="K18" s="149"/>
      <c r="L18" s="158">
        <v>2</v>
      </c>
      <c r="M18" s="159">
        <v>6</v>
      </c>
      <c r="N18" s="158">
        <v>1</v>
      </c>
      <c r="O18" s="159">
        <v>1</v>
      </c>
      <c r="P18" s="148">
        <f t="shared" si="1"/>
        <v>3</v>
      </c>
      <c r="Q18" s="146">
        <v>7</v>
      </c>
      <c r="R18" s="149"/>
      <c r="S18" s="148">
        <f t="shared" si="2"/>
        <v>41</v>
      </c>
      <c r="T18" s="146">
        <v>40</v>
      </c>
      <c r="U18" s="148">
        <f t="shared" si="3"/>
        <v>4</v>
      </c>
      <c r="V18" s="146">
        <v>2</v>
      </c>
      <c r="W18" s="148">
        <f t="shared" si="4"/>
        <v>45</v>
      </c>
      <c r="X18" s="146">
        <v>42</v>
      </c>
      <c r="Y18" s="149"/>
    </row>
    <row r="19" spans="3:25" ht="15.75" customHeight="1">
      <c r="C19" s="126" t="s">
        <v>174</v>
      </c>
      <c r="E19" s="158">
        <v>20</v>
      </c>
      <c r="F19" s="159">
        <v>27</v>
      </c>
      <c r="G19" s="158">
        <v>3</v>
      </c>
      <c r="H19" s="159">
        <v>2</v>
      </c>
      <c r="I19" s="148">
        <f t="shared" si="0"/>
        <v>23</v>
      </c>
      <c r="J19" s="146">
        <v>29</v>
      </c>
      <c r="K19" s="149"/>
      <c r="L19" s="158">
        <v>1</v>
      </c>
      <c r="M19" s="159">
        <v>5</v>
      </c>
      <c r="N19" s="158">
        <v>2</v>
      </c>
      <c r="O19" s="159">
        <v>0</v>
      </c>
      <c r="P19" s="148">
        <f t="shared" si="1"/>
        <v>3</v>
      </c>
      <c r="Q19" s="146">
        <v>5</v>
      </c>
      <c r="R19" s="149"/>
      <c r="S19" s="148">
        <f t="shared" si="2"/>
        <v>21</v>
      </c>
      <c r="T19" s="146">
        <v>32</v>
      </c>
      <c r="U19" s="148">
        <f t="shared" si="3"/>
        <v>5</v>
      </c>
      <c r="V19" s="146">
        <v>2</v>
      </c>
      <c r="W19" s="148">
        <f t="shared" si="4"/>
        <v>26</v>
      </c>
      <c r="X19" s="146">
        <v>34</v>
      </c>
      <c r="Y19" s="149"/>
    </row>
    <row r="20" spans="1:25" ht="15.75" customHeight="1" thickBot="1">
      <c r="A20" s="160"/>
      <c r="B20" s="161"/>
      <c r="C20" s="161" t="s">
        <v>167</v>
      </c>
      <c r="D20" s="162"/>
      <c r="E20" s="163">
        <v>0</v>
      </c>
      <c r="F20" s="164">
        <v>0</v>
      </c>
      <c r="G20" s="163">
        <v>0</v>
      </c>
      <c r="H20" s="164">
        <v>0</v>
      </c>
      <c r="I20" s="165">
        <f t="shared" si="0"/>
        <v>0</v>
      </c>
      <c r="J20" s="166">
        <v>0</v>
      </c>
      <c r="K20" s="162"/>
      <c r="L20" s="163">
        <v>0</v>
      </c>
      <c r="M20" s="164">
        <v>0</v>
      </c>
      <c r="N20" s="163">
        <v>0</v>
      </c>
      <c r="O20" s="164">
        <v>0</v>
      </c>
      <c r="P20" s="165">
        <f t="shared" si="1"/>
        <v>0</v>
      </c>
      <c r="Q20" s="166">
        <v>0</v>
      </c>
      <c r="R20" s="162"/>
      <c r="S20" s="165">
        <f t="shared" si="2"/>
        <v>0</v>
      </c>
      <c r="T20" s="166">
        <v>0</v>
      </c>
      <c r="U20" s="165">
        <f t="shared" si="3"/>
        <v>0</v>
      </c>
      <c r="V20" s="166">
        <v>0</v>
      </c>
      <c r="W20" s="165">
        <f t="shared" si="4"/>
        <v>0</v>
      </c>
      <c r="X20" s="166">
        <v>0</v>
      </c>
      <c r="Y20" s="167"/>
    </row>
    <row r="21" spans="1:25" s="168" customFormat="1" ht="15.75" customHeight="1">
      <c r="A21" s="160"/>
      <c r="B21" s="160" t="s">
        <v>175</v>
      </c>
      <c r="C21" s="160" t="s">
        <v>176</v>
      </c>
      <c r="E21" s="169">
        <v>181</v>
      </c>
      <c r="F21" s="170">
        <v>188</v>
      </c>
      <c r="G21" s="169">
        <v>8</v>
      </c>
      <c r="H21" s="170">
        <v>5</v>
      </c>
      <c r="I21" s="171">
        <f t="shared" si="0"/>
        <v>189</v>
      </c>
      <c r="J21" s="172">
        <v>193</v>
      </c>
      <c r="K21" s="167"/>
      <c r="L21" s="169">
        <v>9</v>
      </c>
      <c r="M21" s="170">
        <v>13</v>
      </c>
      <c r="N21" s="169">
        <v>2</v>
      </c>
      <c r="O21" s="170">
        <v>3</v>
      </c>
      <c r="P21" s="171">
        <f t="shared" si="1"/>
        <v>11</v>
      </c>
      <c r="Q21" s="172">
        <v>16</v>
      </c>
      <c r="R21" s="167"/>
      <c r="S21" s="171">
        <f t="shared" si="2"/>
        <v>190</v>
      </c>
      <c r="T21" s="172">
        <v>201</v>
      </c>
      <c r="U21" s="171">
        <f t="shared" si="3"/>
        <v>10</v>
      </c>
      <c r="V21" s="172">
        <v>8</v>
      </c>
      <c r="W21" s="171">
        <f t="shared" si="4"/>
        <v>200</v>
      </c>
      <c r="X21" s="172">
        <v>209</v>
      </c>
      <c r="Y21" s="167"/>
    </row>
    <row r="22" spans="1:25" s="168" customFormat="1" ht="15.75" customHeight="1">
      <c r="A22" s="160"/>
      <c r="B22" s="160"/>
      <c r="C22" s="160" t="s">
        <v>177</v>
      </c>
      <c r="E22" s="169">
        <v>7</v>
      </c>
      <c r="F22" s="170">
        <v>8</v>
      </c>
      <c r="G22" s="169">
        <v>3</v>
      </c>
      <c r="H22" s="170">
        <v>3</v>
      </c>
      <c r="I22" s="171">
        <f t="shared" si="0"/>
        <v>10</v>
      </c>
      <c r="J22" s="172">
        <v>11</v>
      </c>
      <c r="K22" s="167"/>
      <c r="L22" s="169">
        <v>6</v>
      </c>
      <c r="M22" s="170">
        <v>8</v>
      </c>
      <c r="N22" s="169">
        <v>2</v>
      </c>
      <c r="O22" s="170">
        <v>6</v>
      </c>
      <c r="P22" s="171">
        <f t="shared" si="1"/>
        <v>8</v>
      </c>
      <c r="Q22" s="172">
        <v>14</v>
      </c>
      <c r="R22" s="167"/>
      <c r="S22" s="171">
        <f t="shared" si="2"/>
        <v>13</v>
      </c>
      <c r="T22" s="172">
        <v>16</v>
      </c>
      <c r="U22" s="171">
        <f t="shared" si="3"/>
        <v>5</v>
      </c>
      <c r="V22" s="172">
        <v>9</v>
      </c>
      <c r="W22" s="171">
        <f t="shared" si="4"/>
        <v>18</v>
      </c>
      <c r="X22" s="172">
        <v>25</v>
      </c>
      <c r="Y22" s="167"/>
    </row>
    <row r="23" spans="1:25" s="168" customFormat="1" ht="15.75" customHeight="1" thickBot="1">
      <c r="A23" s="173"/>
      <c r="B23" s="173"/>
      <c r="C23" s="173" t="s">
        <v>167</v>
      </c>
      <c r="D23" s="174"/>
      <c r="E23" s="175">
        <v>9</v>
      </c>
      <c r="F23" s="176">
        <v>5</v>
      </c>
      <c r="G23" s="169">
        <v>2</v>
      </c>
      <c r="H23" s="170">
        <v>1</v>
      </c>
      <c r="I23" s="171">
        <f t="shared" si="0"/>
        <v>11</v>
      </c>
      <c r="J23" s="177">
        <v>6</v>
      </c>
      <c r="K23" s="167"/>
      <c r="L23" s="169">
        <v>2</v>
      </c>
      <c r="M23" s="170">
        <v>4</v>
      </c>
      <c r="N23" s="169">
        <v>2</v>
      </c>
      <c r="O23" s="170">
        <v>4</v>
      </c>
      <c r="P23" s="171">
        <f t="shared" si="1"/>
        <v>4</v>
      </c>
      <c r="Q23" s="177">
        <v>8</v>
      </c>
      <c r="R23" s="167"/>
      <c r="S23" s="171">
        <f t="shared" si="2"/>
        <v>11</v>
      </c>
      <c r="T23" s="172">
        <v>9</v>
      </c>
      <c r="U23" s="171">
        <f t="shared" si="3"/>
        <v>4</v>
      </c>
      <c r="V23" s="172">
        <v>5</v>
      </c>
      <c r="W23" s="171">
        <f t="shared" si="4"/>
        <v>15</v>
      </c>
      <c r="X23" s="172">
        <v>14</v>
      </c>
      <c r="Y23" s="167"/>
    </row>
    <row r="24" spans="1:25" s="186" customFormat="1" ht="18" customHeight="1" thickBot="1" thickTop="1">
      <c r="A24" s="178" t="s">
        <v>178</v>
      </c>
      <c r="B24" s="179" t="s">
        <v>153</v>
      </c>
      <c r="C24" s="180"/>
      <c r="D24" s="181"/>
      <c r="E24" s="182">
        <f>SUM(E25:E30)</f>
        <v>89</v>
      </c>
      <c r="F24" s="183">
        <v>86</v>
      </c>
      <c r="G24" s="182">
        <f>SUM(G25:G30)</f>
        <v>10</v>
      </c>
      <c r="H24" s="183">
        <v>5</v>
      </c>
      <c r="I24" s="182">
        <f>SUM(I25:I30)</f>
        <v>99</v>
      </c>
      <c r="J24" s="184">
        <v>91</v>
      </c>
      <c r="K24" s="182"/>
      <c r="L24" s="182">
        <f>SUM(L25:L30)</f>
        <v>4</v>
      </c>
      <c r="M24" s="183">
        <v>11</v>
      </c>
      <c r="N24" s="182">
        <f>SUM(N25:N30)</f>
        <v>4</v>
      </c>
      <c r="O24" s="183">
        <v>4</v>
      </c>
      <c r="P24" s="182">
        <f>SUM(P25:P30)</f>
        <v>8</v>
      </c>
      <c r="Q24" s="166">
        <v>15</v>
      </c>
      <c r="R24" s="182"/>
      <c r="S24" s="182">
        <f>SUM(S25:S30)</f>
        <v>93</v>
      </c>
      <c r="T24" s="184">
        <v>97</v>
      </c>
      <c r="U24" s="182">
        <f>SUM(U25:U30)</f>
        <v>14</v>
      </c>
      <c r="V24" s="184">
        <v>9</v>
      </c>
      <c r="W24" s="182">
        <f>SUM(W25:W30)</f>
        <v>107</v>
      </c>
      <c r="X24" s="184">
        <v>106</v>
      </c>
      <c r="Y24" s="185"/>
    </row>
    <row r="25" spans="1:25" s="168" customFormat="1" ht="15.75" customHeight="1">
      <c r="A25" s="160"/>
      <c r="B25" s="160" t="s">
        <v>161</v>
      </c>
      <c r="C25" s="160" t="s">
        <v>162</v>
      </c>
      <c r="E25" s="187">
        <v>30</v>
      </c>
      <c r="F25" s="188">
        <v>32</v>
      </c>
      <c r="G25" s="187">
        <v>7</v>
      </c>
      <c r="H25" s="188">
        <v>3</v>
      </c>
      <c r="I25" s="171">
        <f aca="true" t="shared" si="5" ref="I25:I40">E25+G25</f>
        <v>37</v>
      </c>
      <c r="J25" s="172">
        <v>35</v>
      </c>
      <c r="K25" s="167"/>
      <c r="L25" s="169">
        <v>0</v>
      </c>
      <c r="M25" s="170">
        <v>4</v>
      </c>
      <c r="N25" s="187">
        <v>2</v>
      </c>
      <c r="O25" s="188">
        <v>1</v>
      </c>
      <c r="P25" s="171">
        <f aca="true" t="shared" si="6" ref="P25:P40">L25+N25</f>
        <v>2</v>
      </c>
      <c r="Q25" s="172">
        <v>5</v>
      </c>
      <c r="R25" s="167"/>
      <c r="S25" s="171">
        <f aca="true" t="shared" si="7" ref="S25:S40">E25+L25</f>
        <v>30</v>
      </c>
      <c r="T25" s="172">
        <v>36</v>
      </c>
      <c r="U25" s="171">
        <f aca="true" t="shared" si="8" ref="U25:U40">G25+N25</f>
        <v>9</v>
      </c>
      <c r="V25" s="172">
        <v>4</v>
      </c>
      <c r="W25" s="171">
        <f aca="true" t="shared" si="9" ref="W25:W40">S25+U25</f>
        <v>39</v>
      </c>
      <c r="X25" s="172">
        <v>40</v>
      </c>
      <c r="Y25" s="167"/>
    </row>
    <row r="26" spans="1:25" s="168" customFormat="1" ht="15.75" customHeight="1">
      <c r="A26" s="160"/>
      <c r="B26" s="160"/>
      <c r="C26" s="160" t="s">
        <v>163</v>
      </c>
      <c r="E26" s="187">
        <v>36</v>
      </c>
      <c r="F26" s="188">
        <v>38</v>
      </c>
      <c r="G26" s="187">
        <v>0</v>
      </c>
      <c r="H26" s="188">
        <v>0</v>
      </c>
      <c r="I26" s="171">
        <f t="shared" si="5"/>
        <v>36</v>
      </c>
      <c r="J26" s="172">
        <v>38</v>
      </c>
      <c r="K26" s="167"/>
      <c r="L26" s="169">
        <v>3</v>
      </c>
      <c r="M26" s="170">
        <v>2</v>
      </c>
      <c r="N26" s="187">
        <v>0</v>
      </c>
      <c r="O26" s="188">
        <v>0</v>
      </c>
      <c r="P26" s="171">
        <f t="shared" si="6"/>
        <v>3</v>
      </c>
      <c r="Q26" s="172">
        <v>2</v>
      </c>
      <c r="R26" s="167"/>
      <c r="S26" s="171">
        <f t="shared" si="7"/>
        <v>39</v>
      </c>
      <c r="T26" s="172">
        <v>40</v>
      </c>
      <c r="U26" s="171">
        <f t="shared" si="8"/>
        <v>0</v>
      </c>
      <c r="V26" s="172">
        <v>0</v>
      </c>
      <c r="W26" s="171">
        <f t="shared" si="9"/>
        <v>39</v>
      </c>
      <c r="X26" s="172">
        <v>40</v>
      </c>
      <c r="Y26" s="167"/>
    </row>
    <row r="27" spans="1:25" s="168" customFormat="1" ht="15.75" customHeight="1">
      <c r="A27" s="160"/>
      <c r="B27" s="160"/>
      <c r="C27" s="160" t="s">
        <v>164</v>
      </c>
      <c r="E27" s="187">
        <v>1</v>
      </c>
      <c r="F27" s="188">
        <v>0</v>
      </c>
      <c r="G27" s="187">
        <v>0</v>
      </c>
      <c r="H27" s="188">
        <v>0</v>
      </c>
      <c r="I27" s="171">
        <f t="shared" si="5"/>
        <v>1</v>
      </c>
      <c r="J27" s="172">
        <v>0</v>
      </c>
      <c r="K27" s="167"/>
      <c r="L27" s="169">
        <v>0</v>
      </c>
      <c r="M27" s="170">
        <v>0</v>
      </c>
      <c r="N27" s="187">
        <v>0</v>
      </c>
      <c r="O27" s="188">
        <v>0</v>
      </c>
      <c r="P27" s="171">
        <f t="shared" si="6"/>
        <v>0</v>
      </c>
      <c r="Q27" s="172">
        <v>0</v>
      </c>
      <c r="R27" s="167"/>
      <c r="S27" s="171">
        <f t="shared" si="7"/>
        <v>1</v>
      </c>
      <c r="T27" s="172">
        <v>0</v>
      </c>
      <c r="U27" s="171">
        <f t="shared" si="8"/>
        <v>0</v>
      </c>
      <c r="V27" s="172">
        <v>0</v>
      </c>
      <c r="W27" s="171">
        <f t="shared" si="9"/>
        <v>1</v>
      </c>
      <c r="X27" s="172">
        <v>0</v>
      </c>
      <c r="Y27" s="167"/>
    </row>
    <row r="28" spans="1:25" s="168" customFormat="1" ht="15.75" customHeight="1">
      <c r="A28" s="160"/>
      <c r="B28" s="160"/>
      <c r="C28" s="160" t="s">
        <v>165</v>
      </c>
      <c r="E28" s="187">
        <v>0</v>
      </c>
      <c r="F28" s="188">
        <v>0</v>
      </c>
      <c r="G28" s="187">
        <v>0</v>
      </c>
      <c r="H28" s="188">
        <v>0</v>
      </c>
      <c r="I28" s="171">
        <f t="shared" si="5"/>
        <v>0</v>
      </c>
      <c r="J28" s="172">
        <v>0</v>
      </c>
      <c r="K28" s="167"/>
      <c r="L28" s="169">
        <v>0</v>
      </c>
      <c r="M28" s="170">
        <v>0</v>
      </c>
      <c r="N28" s="187">
        <v>0</v>
      </c>
      <c r="O28" s="188">
        <v>0</v>
      </c>
      <c r="P28" s="171">
        <f t="shared" si="6"/>
        <v>0</v>
      </c>
      <c r="Q28" s="172">
        <v>0</v>
      </c>
      <c r="R28" s="167"/>
      <c r="S28" s="171">
        <f t="shared" si="7"/>
        <v>0</v>
      </c>
      <c r="T28" s="172">
        <v>0</v>
      </c>
      <c r="U28" s="171">
        <f t="shared" si="8"/>
        <v>0</v>
      </c>
      <c r="V28" s="172">
        <v>0</v>
      </c>
      <c r="W28" s="171">
        <f t="shared" si="9"/>
        <v>0</v>
      </c>
      <c r="X28" s="172">
        <v>0</v>
      </c>
      <c r="Y28" s="167"/>
    </row>
    <row r="29" spans="1:25" s="168" customFormat="1" ht="15.75" customHeight="1">
      <c r="A29" s="160"/>
      <c r="B29" s="160"/>
      <c r="C29" s="160" t="s">
        <v>166</v>
      </c>
      <c r="E29" s="187">
        <v>0</v>
      </c>
      <c r="F29" s="188">
        <v>4</v>
      </c>
      <c r="G29" s="187">
        <v>1</v>
      </c>
      <c r="H29" s="188">
        <v>1</v>
      </c>
      <c r="I29" s="171">
        <f t="shared" si="5"/>
        <v>1</v>
      </c>
      <c r="J29" s="172">
        <v>5</v>
      </c>
      <c r="K29" s="167"/>
      <c r="L29" s="169">
        <v>0</v>
      </c>
      <c r="M29" s="170">
        <v>0</v>
      </c>
      <c r="N29" s="187">
        <v>0</v>
      </c>
      <c r="O29" s="188">
        <v>0</v>
      </c>
      <c r="P29" s="171">
        <f t="shared" si="6"/>
        <v>0</v>
      </c>
      <c r="Q29" s="172">
        <v>0</v>
      </c>
      <c r="R29" s="167"/>
      <c r="S29" s="171">
        <f t="shared" si="7"/>
        <v>0</v>
      </c>
      <c r="T29" s="172">
        <v>4</v>
      </c>
      <c r="U29" s="171">
        <f t="shared" si="8"/>
        <v>1</v>
      </c>
      <c r="V29" s="172">
        <v>1</v>
      </c>
      <c r="W29" s="171">
        <f t="shared" si="9"/>
        <v>1</v>
      </c>
      <c r="X29" s="172">
        <v>5</v>
      </c>
      <c r="Y29" s="167"/>
    </row>
    <row r="30" spans="1:25" s="168" customFormat="1" ht="15.75" customHeight="1" thickBot="1">
      <c r="A30" s="160"/>
      <c r="B30" s="161"/>
      <c r="C30" s="161" t="s">
        <v>167</v>
      </c>
      <c r="D30" s="162"/>
      <c r="E30" s="163">
        <v>22</v>
      </c>
      <c r="F30" s="164">
        <v>12</v>
      </c>
      <c r="G30" s="163">
        <v>2</v>
      </c>
      <c r="H30" s="164">
        <v>1</v>
      </c>
      <c r="I30" s="165">
        <f t="shared" si="5"/>
        <v>24</v>
      </c>
      <c r="J30" s="166">
        <v>13</v>
      </c>
      <c r="K30" s="162"/>
      <c r="L30" s="163">
        <v>1</v>
      </c>
      <c r="M30" s="164">
        <v>5</v>
      </c>
      <c r="N30" s="163">
        <v>2</v>
      </c>
      <c r="O30" s="164">
        <v>3</v>
      </c>
      <c r="P30" s="165">
        <f t="shared" si="6"/>
        <v>3</v>
      </c>
      <c r="Q30" s="166">
        <v>8</v>
      </c>
      <c r="R30" s="162"/>
      <c r="S30" s="165">
        <f t="shared" si="7"/>
        <v>23</v>
      </c>
      <c r="T30" s="166">
        <v>17</v>
      </c>
      <c r="U30" s="165">
        <f t="shared" si="8"/>
        <v>4</v>
      </c>
      <c r="V30" s="166">
        <v>4</v>
      </c>
      <c r="W30" s="165">
        <f t="shared" si="9"/>
        <v>27</v>
      </c>
      <c r="X30" s="166">
        <v>21</v>
      </c>
      <c r="Y30" s="167"/>
    </row>
    <row r="31" spans="1:25" s="168" customFormat="1" ht="15.75" customHeight="1">
      <c r="A31" s="160"/>
      <c r="B31" s="160" t="s">
        <v>168</v>
      </c>
      <c r="C31" s="160" t="s">
        <v>169</v>
      </c>
      <c r="E31" s="169">
        <v>0</v>
      </c>
      <c r="F31" s="170">
        <v>0</v>
      </c>
      <c r="G31" s="169">
        <v>0</v>
      </c>
      <c r="H31" s="170">
        <v>0</v>
      </c>
      <c r="I31" s="171">
        <f t="shared" si="5"/>
        <v>0</v>
      </c>
      <c r="J31" s="172">
        <v>0</v>
      </c>
      <c r="K31" s="167"/>
      <c r="L31" s="169">
        <v>0</v>
      </c>
      <c r="M31" s="170">
        <v>0</v>
      </c>
      <c r="N31" s="169">
        <v>0</v>
      </c>
      <c r="O31" s="170">
        <v>0</v>
      </c>
      <c r="P31" s="171">
        <f t="shared" si="6"/>
        <v>0</v>
      </c>
      <c r="Q31" s="172">
        <v>0</v>
      </c>
      <c r="R31" s="167"/>
      <c r="S31" s="171">
        <f t="shared" si="7"/>
        <v>0</v>
      </c>
      <c r="T31" s="172">
        <v>0</v>
      </c>
      <c r="U31" s="171">
        <f t="shared" si="8"/>
        <v>0</v>
      </c>
      <c r="V31" s="172">
        <v>0</v>
      </c>
      <c r="W31" s="171">
        <f t="shared" si="9"/>
        <v>0</v>
      </c>
      <c r="X31" s="172">
        <v>0</v>
      </c>
      <c r="Y31" s="167"/>
    </row>
    <row r="32" spans="1:25" s="168" customFormat="1" ht="15.75" customHeight="1">
      <c r="A32" s="160"/>
      <c r="B32" s="160"/>
      <c r="C32" s="160" t="s">
        <v>170</v>
      </c>
      <c r="E32" s="169">
        <v>0</v>
      </c>
      <c r="F32" s="170">
        <v>0</v>
      </c>
      <c r="G32" s="169">
        <v>0</v>
      </c>
      <c r="H32" s="170">
        <v>0</v>
      </c>
      <c r="I32" s="171">
        <f t="shared" si="5"/>
        <v>0</v>
      </c>
      <c r="J32" s="172">
        <v>0</v>
      </c>
      <c r="K32" s="167"/>
      <c r="L32" s="169">
        <v>0</v>
      </c>
      <c r="M32" s="170">
        <v>0</v>
      </c>
      <c r="N32" s="169">
        <v>0</v>
      </c>
      <c r="O32" s="170">
        <v>0</v>
      </c>
      <c r="P32" s="171">
        <f t="shared" si="6"/>
        <v>0</v>
      </c>
      <c r="Q32" s="172">
        <v>0</v>
      </c>
      <c r="R32" s="167"/>
      <c r="S32" s="171">
        <f t="shared" si="7"/>
        <v>0</v>
      </c>
      <c r="T32" s="172">
        <v>0</v>
      </c>
      <c r="U32" s="171">
        <f t="shared" si="8"/>
        <v>0</v>
      </c>
      <c r="V32" s="172">
        <v>0</v>
      </c>
      <c r="W32" s="171">
        <f t="shared" si="9"/>
        <v>0</v>
      </c>
      <c r="X32" s="172">
        <v>0</v>
      </c>
      <c r="Y32" s="167"/>
    </row>
    <row r="33" spans="1:25" s="168" customFormat="1" ht="15.75" customHeight="1">
      <c r="A33" s="160"/>
      <c r="B33" s="160"/>
      <c r="C33" s="160" t="s">
        <v>171</v>
      </c>
      <c r="E33" s="187">
        <v>7</v>
      </c>
      <c r="F33" s="188">
        <v>4</v>
      </c>
      <c r="G33" s="187">
        <v>1</v>
      </c>
      <c r="H33" s="188">
        <v>0</v>
      </c>
      <c r="I33" s="171">
        <f t="shared" si="5"/>
        <v>8</v>
      </c>
      <c r="J33" s="172">
        <v>4</v>
      </c>
      <c r="K33" s="167"/>
      <c r="L33" s="169">
        <v>0</v>
      </c>
      <c r="M33" s="170">
        <v>1</v>
      </c>
      <c r="N33" s="187">
        <v>0</v>
      </c>
      <c r="O33" s="188">
        <v>0</v>
      </c>
      <c r="P33" s="171">
        <f t="shared" si="6"/>
        <v>0</v>
      </c>
      <c r="Q33" s="172">
        <v>1</v>
      </c>
      <c r="R33" s="167"/>
      <c r="S33" s="171">
        <f t="shared" si="7"/>
        <v>7</v>
      </c>
      <c r="T33" s="172">
        <v>5</v>
      </c>
      <c r="U33" s="171">
        <f t="shared" si="8"/>
        <v>1</v>
      </c>
      <c r="V33" s="172">
        <v>0</v>
      </c>
      <c r="W33" s="171">
        <f t="shared" si="9"/>
        <v>8</v>
      </c>
      <c r="X33" s="172">
        <v>5</v>
      </c>
      <c r="Y33" s="167"/>
    </row>
    <row r="34" spans="1:25" s="168" customFormat="1" ht="15.75" customHeight="1">
      <c r="A34" s="160"/>
      <c r="B34" s="160"/>
      <c r="C34" s="160" t="s">
        <v>172</v>
      </c>
      <c r="E34" s="187">
        <v>33</v>
      </c>
      <c r="F34" s="188">
        <v>29</v>
      </c>
      <c r="G34" s="187">
        <v>7</v>
      </c>
      <c r="H34" s="188">
        <v>4</v>
      </c>
      <c r="I34" s="171">
        <f t="shared" si="5"/>
        <v>40</v>
      </c>
      <c r="J34" s="172">
        <v>33</v>
      </c>
      <c r="K34" s="167"/>
      <c r="L34" s="169">
        <v>1</v>
      </c>
      <c r="M34" s="170">
        <v>5</v>
      </c>
      <c r="N34" s="187">
        <v>2</v>
      </c>
      <c r="O34" s="188">
        <v>3</v>
      </c>
      <c r="P34" s="171">
        <f t="shared" si="6"/>
        <v>3</v>
      </c>
      <c r="Q34" s="172">
        <v>8</v>
      </c>
      <c r="R34" s="167"/>
      <c r="S34" s="171">
        <f t="shared" si="7"/>
        <v>34</v>
      </c>
      <c r="T34" s="172">
        <v>34</v>
      </c>
      <c r="U34" s="171">
        <f t="shared" si="8"/>
        <v>9</v>
      </c>
      <c r="V34" s="172">
        <v>7</v>
      </c>
      <c r="W34" s="171">
        <f t="shared" si="9"/>
        <v>43</v>
      </c>
      <c r="X34" s="172">
        <v>41</v>
      </c>
      <c r="Y34" s="167"/>
    </row>
    <row r="35" spans="1:25" s="168" customFormat="1" ht="15.75" customHeight="1">
      <c r="A35" s="160"/>
      <c r="B35" s="160"/>
      <c r="C35" s="160" t="s">
        <v>173</v>
      </c>
      <c r="E35" s="187">
        <v>23</v>
      </c>
      <c r="F35" s="188">
        <v>20</v>
      </c>
      <c r="G35" s="187">
        <v>0</v>
      </c>
      <c r="H35" s="188">
        <v>1</v>
      </c>
      <c r="I35" s="171">
        <f t="shared" si="5"/>
        <v>23</v>
      </c>
      <c r="J35" s="172">
        <v>21</v>
      </c>
      <c r="K35" s="167"/>
      <c r="L35" s="169">
        <v>2</v>
      </c>
      <c r="M35" s="170">
        <v>4</v>
      </c>
      <c r="N35" s="187">
        <v>2</v>
      </c>
      <c r="O35" s="188">
        <v>1</v>
      </c>
      <c r="P35" s="171">
        <f t="shared" si="6"/>
        <v>4</v>
      </c>
      <c r="Q35" s="172">
        <v>5</v>
      </c>
      <c r="R35" s="167"/>
      <c r="S35" s="171">
        <f t="shared" si="7"/>
        <v>25</v>
      </c>
      <c r="T35" s="172">
        <v>24</v>
      </c>
      <c r="U35" s="171">
        <f t="shared" si="8"/>
        <v>2</v>
      </c>
      <c r="V35" s="172">
        <v>2</v>
      </c>
      <c r="W35" s="171">
        <f t="shared" si="9"/>
        <v>27</v>
      </c>
      <c r="X35" s="172">
        <v>26</v>
      </c>
      <c r="Y35" s="167"/>
    </row>
    <row r="36" spans="1:25" s="168" customFormat="1" ht="15.75" customHeight="1">
      <c r="A36" s="160"/>
      <c r="B36" s="160"/>
      <c r="C36" s="160" t="s">
        <v>174</v>
      </c>
      <c r="E36" s="187">
        <v>26</v>
      </c>
      <c r="F36" s="188">
        <v>33</v>
      </c>
      <c r="G36" s="187">
        <v>2</v>
      </c>
      <c r="H36" s="188">
        <v>0</v>
      </c>
      <c r="I36" s="171">
        <f t="shared" si="5"/>
        <v>28</v>
      </c>
      <c r="J36" s="172">
        <v>33</v>
      </c>
      <c r="K36" s="167"/>
      <c r="L36" s="169">
        <v>1</v>
      </c>
      <c r="M36" s="170">
        <v>1</v>
      </c>
      <c r="N36" s="187">
        <v>0</v>
      </c>
      <c r="O36" s="188">
        <v>0</v>
      </c>
      <c r="P36" s="171">
        <f t="shared" si="6"/>
        <v>1</v>
      </c>
      <c r="Q36" s="172">
        <v>1</v>
      </c>
      <c r="R36" s="167"/>
      <c r="S36" s="171">
        <f t="shared" si="7"/>
        <v>27</v>
      </c>
      <c r="T36" s="172">
        <v>34</v>
      </c>
      <c r="U36" s="171">
        <f t="shared" si="8"/>
        <v>2</v>
      </c>
      <c r="V36" s="172">
        <v>0</v>
      </c>
      <c r="W36" s="171">
        <f t="shared" si="9"/>
        <v>29</v>
      </c>
      <c r="X36" s="172">
        <v>34</v>
      </c>
      <c r="Y36" s="167"/>
    </row>
    <row r="37" spans="1:25" s="168" customFormat="1" ht="15.75" customHeight="1" thickBot="1">
      <c r="A37" s="160"/>
      <c r="B37" s="161"/>
      <c r="C37" s="161" t="s">
        <v>167</v>
      </c>
      <c r="D37" s="162"/>
      <c r="E37" s="163">
        <v>0</v>
      </c>
      <c r="F37" s="164">
        <v>0</v>
      </c>
      <c r="G37" s="163">
        <v>0</v>
      </c>
      <c r="H37" s="164">
        <v>0</v>
      </c>
      <c r="I37" s="165">
        <f t="shared" si="5"/>
        <v>0</v>
      </c>
      <c r="J37" s="166">
        <v>0</v>
      </c>
      <c r="K37" s="162"/>
      <c r="L37" s="163">
        <v>0</v>
      </c>
      <c r="M37" s="164">
        <v>0</v>
      </c>
      <c r="N37" s="163">
        <v>0</v>
      </c>
      <c r="O37" s="164">
        <v>0</v>
      </c>
      <c r="P37" s="165">
        <f t="shared" si="6"/>
        <v>0</v>
      </c>
      <c r="Q37" s="166">
        <v>0</v>
      </c>
      <c r="R37" s="162"/>
      <c r="S37" s="165">
        <f t="shared" si="7"/>
        <v>0</v>
      </c>
      <c r="T37" s="166">
        <v>0</v>
      </c>
      <c r="U37" s="165">
        <f t="shared" si="8"/>
        <v>0</v>
      </c>
      <c r="V37" s="166">
        <v>0</v>
      </c>
      <c r="W37" s="165">
        <f t="shared" si="9"/>
        <v>0</v>
      </c>
      <c r="X37" s="166">
        <v>0</v>
      </c>
      <c r="Y37" s="167"/>
    </row>
    <row r="38" spans="1:25" s="168" customFormat="1" ht="15.75" customHeight="1">
      <c r="A38" s="160"/>
      <c r="B38" s="160" t="s">
        <v>175</v>
      </c>
      <c r="C38" s="160" t="s">
        <v>176</v>
      </c>
      <c r="E38" s="169">
        <v>75</v>
      </c>
      <c r="F38" s="170">
        <v>73</v>
      </c>
      <c r="G38" s="169">
        <v>8</v>
      </c>
      <c r="H38" s="170">
        <v>1</v>
      </c>
      <c r="I38" s="171">
        <f t="shared" si="5"/>
        <v>83</v>
      </c>
      <c r="J38" s="172">
        <v>74</v>
      </c>
      <c r="K38" s="167"/>
      <c r="L38" s="169">
        <v>2</v>
      </c>
      <c r="M38" s="170">
        <v>9</v>
      </c>
      <c r="N38" s="169">
        <v>0</v>
      </c>
      <c r="O38" s="170">
        <v>1</v>
      </c>
      <c r="P38" s="171">
        <f t="shared" si="6"/>
        <v>2</v>
      </c>
      <c r="Q38" s="172">
        <v>10</v>
      </c>
      <c r="R38" s="167"/>
      <c r="S38" s="171">
        <f t="shared" si="7"/>
        <v>77</v>
      </c>
      <c r="T38" s="172">
        <v>82</v>
      </c>
      <c r="U38" s="171">
        <f t="shared" si="8"/>
        <v>8</v>
      </c>
      <c r="V38" s="172">
        <v>2</v>
      </c>
      <c r="W38" s="171">
        <f t="shared" si="9"/>
        <v>85</v>
      </c>
      <c r="X38" s="172">
        <v>84</v>
      </c>
      <c r="Y38" s="167"/>
    </row>
    <row r="39" spans="1:25" s="168" customFormat="1" ht="15.75" customHeight="1">
      <c r="A39" s="160"/>
      <c r="B39" s="160"/>
      <c r="C39" s="160" t="s">
        <v>177</v>
      </c>
      <c r="E39" s="169">
        <v>6</v>
      </c>
      <c r="F39" s="170">
        <v>10</v>
      </c>
      <c r="G39" s="169">
        <v>1</v>
      </c>
      <c r="H39" s="170">
        <v>4</v>
      </c>
      <c r="I39" s="171">
        <f t="shared" si="5"/>
        <v>7</v>
      </c>
      <c r="J39" s="172">
        <v>14</v>
      </c>
      <c r="K39" s="167"/>
      <c r="L39" s="169">
        <v>1</v>
      </c>
      <c r="M39" s="170">
        <v>1</v>
      </c>
      <c r="N39" s="169">
        <v>2</v>
      </c>
      <c r="O39" s="170">
        <v>3</v>
      </c>
      <c r="P39" s="171">
        <f t="shared" si="6"/>
        <v>3</v>
      </c>
      <c r="Q39" s="172">
        <v>4</v>
      </c>
      <c r="R39" s="167"/>
      <c r="S39" s="171">
        <f t="shared" si="7"/>
        <v>7</v>
      </c>
      <c r="T39" s="172">
        <v>11</v>
      </c>
      <c r="U39" s="171">
        <f t="shared" si="8"/>
        <v>3</v>
      </c>
      <c r="V39" s="172">
        <v>7</v>
      </c>
      <c r="W39" s="171">
        <f t="shared" si="9"/>
        <v>10</v>
      </c>
      <c r="X39" s="172">
        <v>18</v>
      </c>
      <c r="Y39" s="167"/>
    </row>
    <row r="40" spans="1:25" s="168" customFormat="1" ht="15.75" customHeight="1" thickBot="1">
      <c r="A40" s="173"/>
      <c r="B40" s="173"/>
      <c r="C40" s="173" t="s">
        <v>167</v>
      </c>
      <c r="D40" s="174"/>
      <c r="E40" s="175">
        <v>8</v>
      </c>
      <c r="F40" s="176">
        <v>3</v>
      </c>
      <c r="G40" s="175">
        <v>1</v>
      </c>
      <c r="H40" s="176">
        <v>0</v>
      </c>
      <c r="I40" s="189">
        <f t="shared" si="5"/>
        <v>9</v>
      </c>
      <c r="J40" s="177">
        <v>3</v>
      </c>
      <c r="K40" s="174"/>
      <c r="L40" s="175">
        <v>1</v>
      </c>
      <c r="M40" s="176">
        <v>1</v>
      </c>
      <c r="N40" s="175">
        <v>2</v>
      </c>
      <c r="O40" s="176">
        <v>0</v>
      </c>
      <c r="P40" s="189">
        <f t="shared" si="6"/>
        <v>3</v>
      </c>
      <c r="Q40" s="177">
        <v>1</v>
      </c>
      <c r="R40" s="174"/>
      <c r="S40" s="189">
        <f t="shared" si="7"/>
        <v>9</v>
      </c>
      <c r="T40" s="177">
        <v>4</v>
      </c>
      <c r="U40" s="189">
        <f t="shared" si="8"/>
        <v>3</v>
      </c>
      <c r="V40" s="177">
        <v>0</v>
      </c>
      <c r="W40" s="189">
        <f t="shared" si="9"/>
        <v>12</v>
      </c>
      <c r="X40" s="177">
        <v>4</v>
      </c>
      <c r="Y40" s="167"/>
    </row>
    <row r="41" spans="1:25" ht="14.25" thickTop="1">
      <c r="A41" s="126" t="s">
        <v>179</v>
      </c>
      <c r="H41" s="149"/>
      <c r="I41" s="125"/>
      <c r="J41" s="149"/>
      <c r="K41" s="149"/>
      <c r="L41" s="125"/>
      <c r="P41" s="125"/>
      <c r="Q41" s="149"/>
      <c r="R41" s="149"/>
      <c r="S41" s="125"/>
      <c r="T41" s="149"/>
      <c r="U41" s="125"/>
      <c r="V41" s="149"/>
      <c r="W41" s="125"/>
      <c r="X41" s="149"/>
      <c r="Y41" s="149"/>
    </row>
    <row r="42" spans="1:25" ht="13.5">
      <c r="A42" s="126" t="s">
        <v>180</v>
      </c>
      <c r="R42" s="149"/>
      <c r="S42" s="125"/>
      <c r="T42" s="149"/>
      <c r="U42" s="125"/>
      <c r="V42" s="149"/>
      <c r="W42" s="125"/>
      <c r="X42" s="149"/>
      <c r="Y42" s="149"/>
    </row>
  </sheetData>
  <sheetProtection/>
  <mergeCells count="1">
    <mergeCell ref="A1:X2"/>
  </mergeCells>
  <printOptions horizontalCentered="1" verticalCentered="1"/>
  <pageMargins left="0.7874015748031497" right="0.7874015748031497" top="0.984251968503937" bottom="0.984251968503937" header="0.5118110236220472" footer="0.5118110236220472"/>
  <pageSetup fitToHeight="1" fitToWidth="1" horizontalDpi="200" verticalDpi="200" orientation="landscape" paperSize="9" scale="58" r:id="rId2"/>
  <drawing r:id="rId1"/>
</worksheet>
</file>

<file path=xl/worksheets/sheet7.xml><?xml version="1.0" encoding="utf-8"?>
<worksheet xmlns="http://schemas.openxmlformats.org/spreadsheetml/2006/main" xmlns:r="http://schemas.openxmlformats.org/officeDocument/2006/relationships">
  <dimension ref="A1:AF35"/>
  <sheetViews>
    <sheetView zoomScalePageLayoutView="0" workbookViewId="0" topLeftCell="A1">
      <selection activeCell="A1" sqref="A1"/>
    </sheetView>
  </sheetViews>
  <sheetFormatPr defaultColWidth="9.00390625" defaultRowHeight="13.5"/>
  <cols>
    <col min="1" max="1" width="10.50390625" style="0" customWidth="1"/>
    <col min="2" max="2" width="17.625" style="0" customWidth="1"/>
    <col min="3" max="3" width="1.875" style="0" customWidth="1"/>
    <col min="4" max="6" width="6.625" style="0" customWidth="1"/>
    <col min="7" max="7" width="2.375" style="0" customWidth="1"/>
    <col min="8" max="10" width="6.625" style="0" customWidth="1"/>
    <col min="11" max="11" width="1.875" style="0" customWidth="1"/>
    <col min="12" max="14" width="6.625" style="0" customWidth="1"/>
    <col min="15" max="15" width="1.875" style="0" customWidth="1"/>
    <col min="16" max="18" width="6.625" style="238" customWidth="1"/>
    <col min="19" max="32" width="9.00390625" style="238" customWidth="1"/>
  </cols>
  <sheetData>
    <row r="1" spans="1:15" ht="16.5" thickBot="1">
      <c r="A1" s="149" t="s">
        <v>185</v>
      </c>
      <c r="B1" s="149"/>
      <c r="C1" s="149"/>
      <c r="D1" s="149"/>
      <c r="E1" s="149"/>
      <c r="F1" s="149"/>
      <c r="G1" s="149"/>
      <c r="H1" s="149"/>
      <c r="I1" s="149"/>
      <c r="J1" s="149"/>
      <c r="K1" s="149"/>
      <c r="L1" s="149"/>
      <c r="M1" s="149"/>
      <c r="N1" s="149"/>
      <c r="O1" s="149"/>
    </row>
    <row r="2" spans="1:28" ht="14.25" thickTop="1">
      <c r="A2" s="190" t="s">
        <v>150</v>
      </c>
      <c r="B2" s="190" t="s">
        <v>161</v>
      </c>
      <c r="C2" s="190"/>
      <c r="D2" s="191" t="s">
        <v>151</v>
      </c>
      <c r="E2" s="191"/>
      <c r="F2" s="191"/>
      <c r="G2" s="190"/>
      <c r="H2" s="191" t="s">
        <v>152</v>
      </c>
      <c r="I2" s="191"/>
      <c r="J2" s="191"/>
      <c r="K2" s="190"/>
      <c r="L2" s="191" t="s">
        <v>153</v>
      </c>
      <c r="M2" s="191"/>
      <c r="N2" s="191"/>
      <c r="O2" s="192"/>
      <c r="T2" s="238" t="s">
        <v>151</v>
      </c>
      <c r="X2" s="238" t="s">
        <v>186</v>
      </c>
      <c r="AB2" s="238" t="s">
        <v>187</v>
      </c>
    </row>
    <row r="3" spans="1:32" s="11" customFormat="1" ht="14.25" thickBot="1">
      <c r="A3" s="134"/>
      <c r="B3" s="134"/>
      <c r="C3" s="134"/>
      <c r="D3" s="134" t="s">
        <v>154</v>
      </c>
      <c r="E3" s="134" t="s">
        <v>155</v>
      </c>
      <c r="F3" s="134" t="s">
        <v>113</v>
      </c>
      <c r="G3" s="134"/>
      <c r="H3" s="134" t="s">
        <v>154</v>
      </c>
      <c r="I3" s="134" t="s">
        <v>155</v>
      </c>
      <c r="J3" s="134" t="s">
        <v>113</v>
      </c>
      <c r="K3" s="134"/>
      <c r="L3" s="134" t="s">
        <v>154</v>
      </c>
      <c r="M3" s="134" t="s">
        <v>155</v>
      </c>
      <c r="N3" s="134" t="s">
        <v>113</v>
      </c>
      <c r="O3" s="192"/>
      <c r="P3" s="247"/>
      <c r="Q3" s="247" t="s">
        <v>182</v>
      </c>
      <c r="R3" s="247"/>
      <c r="S3" s="247"/>
      <c r="T3" s="247" t="s">
        <v>154</v>
      </c>
      <c r="U3" s="247" t="s">
        <v>155</v>
      </c>
      <c r="V3" s="247" t="s">
        <v>113</v>
      </c>
      <c r="W3" s="247"/>
      <c r="X3" s="247" t="s">
        <v>154</v>
      </c>
      <c r="Y3" s="247" t="s">
        <v>155</v>
      </c>
      <c r="Z3" s="247" t="s">
        <v>113</v>
      </c>
      <c r="AA3" s="247"/>
      <c r="AB3" s="247" t="s">
        <v>154</v>
      </c>
      <c r="AC3" s="247" t="s">
        <v>155</v>
      </c>
      <c r="AD3" s="247" t="s">
        <v>113</v>
      </c>
      <c r="AE3" s="247"/>
      <c r="AF3" s="247"/>
    </row>
    <row r="4" spans="1:30" ht="15.75" customHeight="1" thickTop="1">
      <c r="A4" s="11" t="s">
        <v>160</v>
      </c>
      <c r="B4" t="s">
        <v>162</v>
      </c>
      <c r="D4" s="193">
        <v>1469</v>
      </c>
      <c r="E4" s="193">
        <v>467</v>
      </c>
      <c r="F4" s="193">
        <f aca="true" t="shared" si="0" ref="F4:F9">SUM(D4:E4)</f>
        <v>1936</v>
      </c>
      <c r="G4" s="193"/>
      <c r="H4" s="193">
        <v>294</v>
      </c>
      <c r="I4" s="193">
        <v>707</v>
      </c>
      <c r="J4" s="193">
        <f aca="true" t="shared" si="1" ref="J4:J9">SUM(H4:I4)</f>
        <v>1001</v>
      </c>
      <c r="K4" s="194"/>
      <c r="L4" s="194">
        <f aca="true" t="shared" si="2" ref="L4:M9">D4+H4</f>
        <v>1763</v>
      </c>
      <c r="M4" s="194">
        <f t="shared" si="2"/>
        <v>1174</v>
      </c>
      <c r="N4" s="194">
        <f aca="true" t="shared" si="3" ref="N4:N16">SUM(L4:M4)</f>
        <v>2937</v>
      </c>
      <c r="O4" s="1"/>
      <c r="Q4" s="247" t="s">
        <v>160</v>
      </c>
      <c r="R4" s="238" t="s">
        <v>162</v>
      </c>
      <c r="T4" s="242">
        <v>1426</v>
      </c>
      <c r="U4" s="242">
        <v>456</v>
      </c>
      <c r="V4" s="242">
        <v>1882</v>
      </c>
      <c r="W4" s="242"/>
      <c r="X4" s="242">
        <v>288</v>
      </c>
      <c r="Y4" s="242">
        <v>703</v>
      </c>
      <c r="Z4" s="242">
        <v>991</v>
      </c>
      <c r="AB4" s="239">
        <v>1714</v>
      </c>
      <c r="AC4" s="239">
        <v>1159</v>
      </c>
      <c r="AD4" s="239">
        <v>2873</v>
      </c>
    </row>
    <row r="5" spans="2:30" ht="15.75" customHeight="1">
      <c r="B5" t="s">
        <v>188</v>
      </c>
      <c r="D5" s="193">
        <v>3322</v>
      </c>
      <c r="E5" s="193">
        <v>1</v>
      </c>
      <c r="F5" s="193">
        <f t="shared" si="0"/>
        <v>3323</v>
      </c>
      <c r="G5" s="195"/>
      <c r="H5" s="193">
        <v>223</v>
      </c>
      <c r="I5" s="193">
        <v>0</v>
      </c>
      <c r="J5" s="193">
        <f t="shared" si="1"/>
        <v>223</v>
      </c>
      <c r="K5" s="196"/>
      <c r="L5" s="194">
        <f t="shared" si="2"/>
        <v>3545</v>
      </c>
      <c r="M5" s="194">
        <f t="shared" si="2"/>
        <v>1</v>
      </c>
      <c r="N5" s="194">
        <f t="shared" si="3"/>
        <v>3546</v>
      </c>
      <c r="R5" s="238" t="s">
        <v>163</v>
      </c>
      <c r="T5" s="239">
        <v>3194</v>
      </c>
      <c r="U5" s="239">
        <v>1</v>
      </c>
      <c r="V5" s="242">
        <v>3195</v>
      </c>
      <c r="W5" s="239"/>
      <c r="X5" s="239">
        <v>215</v>
      </c>
      <c r="Y5" s="239">
        <v>0</v>
      </c>
      <c r="Z5" s="242">
        <v>215</v>
      </c>
      <c r="AB5" s="239">
        <v>3409</v>
      </c>
      <c r="AC5" s="239">
        <v>1</v>
      </c>
      <c r="AD5" s="239">
        <v>3410</v>
      </c>
    </row>
    <row r="6" spans="2:30" ht="15.75" customHeight="1">
      <c r="B6" t="s">
        <v>164</v>
      </c>
      <c r="D6" s="193">
        <v>18</v>
      </c>
      <c r="E6" s="193">
        <v>1</v>
      </c>
      <c r="F6" s="193">
        <f t="shared" si="0"/>
        <v>19</v>
      </c>
      <c r="G6" s="195"/>
      <c r="H6" s="193">
        <v>20</v>
      </c>
      <c r="I6" s="193">
        <v>2</v>
      </c>
      <c r="J6" s="193">
        <f t="shared" si="1"/>
        <v>22</v>
      </c>
      <c r="K6" s="196"/>
      <c r="L6" s="194">
        <f t="shared" si="2"/>
        <v>38</v>
      </c>
      <c r="M6" s="194">
        <f t="shared" si="2"/>
        <v>3</v>
      </c>
      <c r="N6" s="194">
        <f t="shared" si="3"/>
        <v>41</v>
      </c>
      <c r="R6" s="238" t="s">
        <v>164</v>
      </c>
      <c r="T6" s="239">
        <v>18</v>
      </c>
      <c r="U6" s="239">
        <v>1</v>
      </c>
      <c r="V6" s="242">
        <v>19</v>
      </c>
      <c r="W6" s="239"/>
      <c r="X6" s="239">
        <v>19</v>
      </c>
      <c r="Y6" s="239">
        <v>2</v>
      </c>
      <c r="Z6" s="242">
        <v>21</v>
      </c>
      <c r="AB6" s="239">
        <v>37</v>
      </c>
      <c r="AC6" s="239">
        <v>3</v>
      </c>
      <c r="AD6" s="239">
        <v>40</v>
      </c>
    </row>
    <row r="7" spans="2:30" ht="15.75" customHeight="1">
      <c r="B7" t="s">
        <v>165</v>
      </c>
      <c r="C7" s="149"/>
      <c r="D7" s="193">
        <v>13</v>
      </c>
      <c r="E7" s="193">
        <v>8</v>
      </c>
      <c r="F7" s="197">
        <f t="shared" si="0"/>
        <v>21</v>
      </c>
      <c r="G7" s="198"/>
      <c r="H7" s="197">
        <v>4</v>
      </c>
      <c r="I7" s="197">
        <v>7</v>
      </c>
      <c r="J7" s="197">
        <f t="shared" si="1"/>
        <v>11</v>
      </c>
      <c r="K7" s="199"/>
      <c r="L7" s="200">
        <f t="shared" si="2"/>
        <v>17</v>
      </c>
      <c r="M7" s="194">
        <f t="shared" si="2"/>
        <v>15</v>
      </c>
      <c r="N7" s="194">
        <f t="shared" si="3"/>
        <v>32</v>
      </c>
      <c r="R7" s="238" t="s">
        <v>165</v>
      </c>
      <c r="T7" s="239">
        <v>13</v>
      </c>
      <c r="U7" s="239">
        <v>8</v>
      </c>
      <c r="V7" s="242">
        <v>21</v>
      </c>
      <c r="W7" s="239"/>
      <c r="X7" s="239">
        <v>4</v>
      </c>
      <c r="Y7" s="239">
        <v>7</v>
      </c>
      <c r="Z7" s="242">
        <v>11</v>
      </c>
      <c r="AB7" s="239">
        <v>17</v>
      </c>
      <c r="AC7" s="239">
        <v>15</v>
      </c>
      <c r="AD7" s="239">
        <v>32</v>
      </c>
    </row>
    <row r="8" spans="2:30" ht="15.75" customHeight="1">
      <c r="B8" s="149" t="s">
        <v>189</v>
      </c>
      <c r="C8" s="149"/>
      <c r="D8" s="197">
        <v>88</v>
      </c>
      <c r="E8" s="193">
        <v>29</v>
      </c>
      <c r="F8" s="197">
        <f t="shared" si="0"/>
        <v>117</v>
      </c>
      <c r="G8" s="198"/>
      <c r="H8" s="197">
        <v>26</v>
      </c>
      <c r="I8" s="197">
        <v>16</v>
      </c>
      <c r="J8" s="197">
        <f t="shared" si="1"/>
        <v>42</v>
      </c>
      <c r="K8" s="199"/>
      <c r="L8" s="200">
        <f t="shared" si="2"/>
        <v>114</v>
      </c>
      <c r="M8" s="200">
        <f t="shared" si="2"/>
        <v>45</v>
      </c>
      <c r="N8" s="200">
        <f t="shared" si="3"/>
        <v>159</v>
      </c>
      <c r="R8" s="238" t="s">
        <v>166</v>
      </c>
      <c r="T8" s="239">
        <v>86</v>
      </c>
      <c r="U8" s="239">
        <v>29</v>
      </c>
      <c r="V8" s="242">
        <v>115</v>
      </c>
      <c r="W8" s="239"/>
      <c r="X8" s="239">
        <v>26</v>
      </c>
      <c r="Y8" s="239">
        <v>16</v>
      </c>
      <c r="Z8" s="242">
        <v>42</v>
      </c>
      <c r="AB8" s="239">
        <v>112</v>
      </c>
      <c r="AC8" s="239">
        <v>45</v>
      </c>
      <c r="AD8" s="239">
        <v>157</v>
      </c>
    </row>
    <row r="9" spans="2:30" ht="15.75" customHeight="1" thickBot="1">
      <c r="B9" s="153" t="s">
        <v>167</v>
      </c>
      <c r="C9" s="153"/>
      <c r="D9" s="201">
        <v>520</v>
      </c>
      <c r="E9" s="201">
        <v>65</v>
      </c>
      <c r="F9" s="201">
        <f t="shared" si="0"/>
        <v>585</v>
      </c>
      <c r="G9" s="202"/>
      <c r="H9" s="201">
        <v>278</v>
      </c>
      <c r="I9" s="201">
        <v>493</v>
      </c>
      <c r="J9" s="201">
        <f t="shared" si="1"/>
        <v>771</v>
      </c>
      <c r="K9" s="203"/>
      <c r="L9" s="204">
        <f t="shared" si="2"/>
        <v>798</v>
      </c>
      <c r="M9" s="204">
        <f t="shared" si="2"/>
        <v>558</v>
      </c>
      <c r="N9" s="204">
        <f t="shared" si="3"/>
        <v>1356</v>
      </c>
      <c r="O9" s="149"/>
      <c r="R9" s="238" t="s">
        <v>167</v>
      </c>
      <c r="T9" s="239">
        <v>496</v>
      </c>
      <c r="U9" s="239">
        <v>63</v>
      </c>
      <c r="V9" s="242">
        <v>559</v>
      </c>
      <c r="W9" s="239"/>
      <c r="X9" s="239">
        <v>276</v>
      </c>
      <c r="Y9" s="239">
        <v>491</v>
      </c>
      <c r="Z9" s="242">
        <v>767</v>
      </c>
      <c r="AB9" s="239">
        <v>772</v>
      </c>
      <c r="AC9" s="239">
        <v>554</v>
      </c>
      <c r="AD9" s="239">
        <v>1326</v>
      </c>
    </row>
    <row r="10" spans="1:30" ht="15.75" customHeight="1" thickBot="1">
      <c r="A10" s="205"/>
      <c r="B10" s="205" t="s">
        <v>183</v>
      </c>
      <c r="C10" s="205"/>
      <c r="D10" s="206">
        <f>SUM(D4:D9)</f>
        <v>5430</v>
      </c>
      <c r="E10" s="206">
        <f>SUM(E4:E9)</f>
        <v>571</v>
      </c>
      <c r="F10" s="206">
        <f>SUM(F4:F9)</f>
        <v>6001</v>
      </c>
      <c r="G10" s="206"/>
      <c r="H10" s="206">
        <f>SUM(H4:H9)</f>
        <v>845</v>
      </c>
      <c r="I10" s="206">
        <f>SUM(I4:I9)</f>
        <v>1225</v>
      </c>
      <c r="J10" s="206">
        <f>SUM(J4:J9)</f>
        <v>2070</v>
      </c>
      <c r="K10" s="207"/>
      <c r="L10" s="207">
        <f>SUM(L4:L9)</f>
        <v>6275</v>
      </c>
      <c r="M10" s="207">
        <f>SUM(M4:M9)</f>
        <v>1796</v>
      </c>
      <c r="N10" s="207">
        <f t="shared" si="3"/>
        <v>8071</v>
      </c>
      <c r="O10" s="208"/>
      <c r="T10" s="239">
        <v>5233</v>
      </c>
      <c r="U10" s="239">
        <v>558</v>
      </c>
      <c r="V10" s="239">
        <v>5791</v>
      </c>
      <c r="W10" s="239"/>
      <c r="X10" s="239">
        <v>828</v>
      </c>
      <c r="Y10" s="239">
        <v>1219</v>
      </c>
      <c r="Z10" s="239">
        <v>2047</v>
      </c>
      <c r="AB10" s="239">
        <v>6061</v>
      </c>
      <c r="AC10" s="239">
        <v>1777</v>
      </c>
      <c r="AD10" s="239">
        <v>7838</v>
      </c>
    </row>
    <row r="11" spans="1:30" ht="15.75" customHeight="1" thickTop="1">
      <c r="A11" s="11" t="s">
        <v>178</v>
      </c>
      <c r="B11" t="s">
        <v>162</v>
      </c>
      <c r="D11" s="193">
        <v>1171</v>
      </c>
      <c r="E11" s="193">
        <v>139</v>
      </c>
      <c r="F11" s="193">
        <f aca="true" t="shared" si="4" ref="F11:F16">SUM(D11:E11)</f>
        <v>1310</v>
      </c>
      <c r="G11" s="193"/>
      <c r="H11" s="193">
        <v>210</v>
      </c>
      <c r="I11" s="193">
        <v>148</v>
      </c>
      <c r="J11" s="193">
        <f aca="true" t="shared" si="5" ref="J11:J16">SUM(H11:I11)</f>
        <v>358</v>
      </c>
      <c r="K11" s="194"/>
      <c r="L11" s="194">
        <f aca="true" t="shared" si="6" ref="L11:M16">D11+H11</f>
        <v>1381</v>
      </c>
      <c r="M11" s="194">
        <f t="shared" si="6"/>
        <v>287</v>
      </c>
      <c r="N11" s="194">
        <f t="shared" si="3"/>
        <v>1668</v>
      </c>
      <c r="O11" s="1"/>
      <c r="Q11" s="247" t="s">
        <v>178</v>
      </c>
      <c r="R11" s="238" t="s">
        <v>162</v>
      </c>
      <c r="T11" s="242">
        <v>1141</v>
      </c>
      <c r="U11" s="242">
        <v>132</v>
      </c>
      <c r="V11" s="242">
        <v>1273</v>
      </c>
      <c r="W11" s="242"/>
      <c r="X11" s="242">
        <v>210</v>
      </c>
      <c r="Y11" s="242">
        <v>146</v>
      </c>
      <c r="Z11" s="242">
        <v>356</v>
      </c>
      <c r="AB11" s="239">
        <v>1351</v>
      </c>
      <c r="AC11" s="239">
        <v>278</v>
      </c>
      <c r="AD11" s="239">
        <v>1629</v>
      </c>
    </row>
    <row r="12" spans="2:30" ht="15.75" customHeight="1">
      <c r="B12" t="s">
        <v>188</v>
      </c>
      <c r="D12" s="193">
        <v>1007</v>
      </c>
      <c r="E12" s="193">
        <v>1</v>
      </c>
      <c r="F12" s="193">
        <f t="shared" si="4"/>
        <v>1008</v>
      </c>
      <c r="G12" s="195"/>
      <c r="H12" s="193">
        <v>88</v>
      </c>
      <c r="I12" s="193">
        <v>2</v>
      </c>
      <c r="J12" s="193">
        <f t="shared" si="5"/>
        <v>90</v>
      </c>
      <c r="K12" s="196"/>
      <c r="L12" s="194">
        <f t="shared" si="6"/>
        <v>1095</v>
      </c>
      <c r="M12" s="194">
        <f t="shared" si="6"/>
        <v>3</v>
      </c>
      <c r="N12" s="194">
        <f t="shared" si="3"/>
        <v>1098</v>
      </c>
      <c r="R12" s="238" t="s">
        <v>163</v>
      </c>
      <c r="T12" s="239">
        <v>971</v>
      </c>
      <c r="U12" s="239">
        <v>1</v>
      </c>
      <c r="V12" s="242">
        <v>972</v>
      </c>
      <c r="W12" s="239"/>
      <c r="X12" s="239">
        <v>85</v>
      </c>
      <c r="Y12" s="239">
        <v>2</v>
      </c>
      <c r="Z12" s="242">
        <v>87</v>
      </c>
      <c r="AB12" s="239">
        <v>1056</v>
      </c>
      <c r="AC12" s="239">
        <v>3</v>
      </c>
      <c r="AD12" s="239">
        <v>1059</v>
      </c>
    </row>
    <row r="13" spans="2:30" ht="15.75" customHeight="1">
      <c r="B13" t="s">
        <v>164</v>
      </c>
      <c r="D13" s="193">
        <v>11</v>
      </c>
      <c r="E13" s="193">
        <v>2</v>
      </c>
      <c r="F13" s="193">
        <f t="shared" si="4"/>
        <v>13</v>
      </c>
      <c r="G13" s="195"/>
      <c r="H13" s="193">
        <v>17</v>
      </c>
      <c r="I13" s="193">
        <v>0</v>
      </c>
      <c r="J13" s="193">
        <f t="shared" si="5"/>
        <v>17</v>
      </c>
      <c r="K13" s="196"/>
      <c r="L13" s="194">
        <f t="shared" si="6"/>
        <v>28</v>
      </c>
      <c r="M13" s="194">
        <f t="shared" si="6"/>
        <v>2</v>
      </c>
      <c r="N13" s="194">
        <f t="shared" si="3"/>
        <v>30</v>
      </c>
      <c r="R13" s="238" t="s">
        <v>164</v>
      </c>
      <c r="T13" s="239">
        <v>10</v>
      </c>
      <c r="U13" s="239">
        <v>2</v>
      </c>
      <c r="V13" s="242">
        <v>12</v>
      </c>
      <c r="W13" s="239"/>
      <c r="X13" s="239">
        <v>17</v>
      </c>
      <c r="Y13" s="239">
        <v>0</v>
      </c>
      <c r="Z13" s="242">
        <v>17</v>
      </c>
      <c r="AB13" s="239">
        <v>27</v>
      </c>
      <c r="AC13" s="239">
        <v>2</v>
      </c>
      <c r="AD13" s="239">
        <v>29</v>
      </c>
    </row>
    <row r="14" spans="2:30" ht="15.75" customHeight="1">
      <c r="B14" t="s">
        <v>165</v>
      </c>
      <c r="D14" s="197">
        <v>9</v>
      </c>
      <c r="E14" s="197">
        <v>3</v>
      </c>
      <c r="F14" s="197">
        <f t="shared" si="4"/>
        <v>12</v>
      </c>
      <c r="G14" s="198"/>
      <c r="H14" s="197">
        <v>1</v>
      </c>
      <c r="I14" s="197">
        <v>4</v>
      </c>
      <c r="J14" s="197">
        <f t="shared" si="5"/>
        <v>5</v>
      </c>
      <c r="K14" s="196"/>
      <c r="L14" s="194">
        <f t="shared" si="6"/>
        <v>10</v>
      </c>
      <c r="M14" s="194">
        <f t="shared" si="6"/>
        <v>7</v>
      </c>
      <c r="N14" s="194">
        <f t="shared" si="3"/>
        <v>17</v>
      </c>
      <c r="R14" s="238" t="s">
        <v>165</v>
      </c>
      <c r="T14" s="239">
        <v>9</v>
      </c>
      <c r="U14" s="239">
        <v>3</v>
      </c>
      <c r="V14" s="242">
        <v>12</v>
      </c>
      <c r="W14" s="239"/>
      <c r="X14" s="239">
        <v>1</v>
      </c>
      <c r="Y14" s="239">
        <v>4</v>
      </c>
      <c r="Z14" s="242">
        <v>5</v>
      </c>
      <c r="AB14" s="239">
        <v>10</v>
      </c>
      <c r="AC14" s="239">
        <v>7</v>
      </c>
      <c r="AD14" s="239">
        <v>17</v>
      </c>
    </row>
    <row r="15" spans="2:30" ht="15.75" customHeight="1">
      <c r="B15" t="s">
        <v>189</v>
      </c>
      <c r="C15" s="149"/>
      <c r="D15" s="197">
        <v>65</v>
      </c>
      <c r="E15" s="197">
        <v>14</v>
      </c>
      <c r="F15" s="197">
        <f t="shared" si="4"/>
        <v>79</v>
      </c>
      <c r="G15" s="198"/>
      <c r="H15" s="197">
        <v>16</v>
      </c>
      <c r="I15" s="197">
        <v>8</v>
      </c>
      <c r="J15" s="197">
        <f t="shared" si="5"/>
        <v>24</v>
      </c>
      <c r="K15" s="199"/>
      <c r="L15" s="200">
        <f t="shared" si="6"/>
        <v>81</v>
      </c>
      <c r="M15" s="194">
        <f t="shared" si="6"/>
        <v>22</v>
      </c>
      <c r="N15" s="194">
        <f t="shared" si="3"/>
        <v>103</v>
      </c>
      <c r="R15" s="238" t="s">
        <v>166</v>
      </c>
      <c r="T15" s="239">
        <v>65</v>
      </c>
      <c r="U15" s="239">
        <v>13</v>
      </c>
      <c r="V15" s="242">
        <v>78</v>
      </c>
      <c r="W15" s="239"/>
      <c r="X15" s="239">
        <v>16</v>
      </c>
      <c r="Y15" s="239">
        <v>8</v>
      </c>
      <c r="Z15" s="242">
        <v>24</v>
      </c>
      <c r="AB15" s="239">
        <v>81</v>
      </c>
      <c r="AC15" s="239">
        <v>21</v>
      </c>
      <c r="AD15" s="239">
        <v>102</v>
      </c>
    </row>
    <row r="16" spans="2:30" ht="15.75" customHeight="1" thickBot="1">
      <c r="B16" s="153" t="s">
        <v>167</v>
      </c>
      <c r="C16" s="153"/>
      <c r="D16" s="201">
        <v>574</v>
      </c>
      <c r="E16" s="201">
        <v>57</v>
      </c>
      <c r="F16" s="201">
        <f t="shared" si="4"/>
        <v>631</v>
      </c>
      <c r="G16" s="202"/>
      <c r="H16" s="201">
        <v>276</v>
      </c>
      <c r="I16" s="201">
        <v>126</v>
      </c>
      <c r="J16" s="201">
        <f t="shared" si="5"/>
        <v>402</v>
      </c>
      <c r="K16" s="203"/>
      <c r="L16" s="204">
        <f t="shared" si="6"/>
        <v>850</v>
      </c>
      <c r="M16" s="204">
        <f t="shared" si="6"/>
        <v>183</v>
      </c>
      <c r="N16" s="204">
        <f t="shared" si="3"/>
        <v>1033</v>
      </c>
      <c r="O16" s="149"/>
      <c r="R16" s="238" t="s">
        <v>167</v>
      </c>
      <c r="T16" s="239">
        <v>552</v>
      </c>
      <c r="U16" s="239">
        <v>55</v>
      </c>
      <c r="V16" s="242">
        <v>607</v>
      </c>
      <c r="W16" s="239"/>
      <c r="X16" s="239">
        <v>275</v>
      </c>
      <c r="Y16" s="239">
        <v>124</v>
      </c>
      <c r="Z16" s="242">
        <v>399</v>
      </c>
      <c r="AB16" s="239">
        <v>827</v>
      </c>
      <c r="AC16" s="239">
        <v>179</v>
      </c>
      <c r="AD16" s="239">
        <v>1006</v>
      </c>
    </row>
    <row r="17" spans="1:30" ht="15.75" customHeight="1" thickBot="1">
      <c r="A17" s="205"/>
      <c r="B17" s="205" t="s">
        <v>190</v>
      </c>
      <c r="C17" s="205"/>
      <c r="D17" s="209">
        <f>SUM(D11:D16)</f>
        <v>2837</v>
      </c>
      <c r="E17" s="209">
        <f>SUM(E11:E16)</f>
        <v>216</v>
      </c>
      <c r="F17" s="209">
        <f>SUM(F11:F16)</f>
        <v>3053</v>
      </c>
      <c r="G17" s="209"/>
      <c r="H17" s="209">
        <f>SUM(H11:H16)</f>
        <v>608</v>
      </c>
      <c r="I17" s="209">
        <f>SUM(I11:I16)</f>
        <v>288</v>
      </c>
      <c r="J17" s="209">
        <f>SUM(J11:J16)</f>
        <v>896</v>
      </c>
      <c r="K17" s="210"/>
      <c r="L17" s="210">
        <f>SUM(L11:L16)</f>
        <v>3445</v>
      </c>
      <c r="M17" s="210">
        <f>SUM(M11:M16)</f>
        <v>504</v>
      </c>
      <c r="N17" s="210">
        <f>SUM(N11:N16)</f>
        <v>3949</v>
      </c>
      <c r="O17" s="149"/>
      <c r="T17" s="239">
        <v>2748</v>
      </c>
      <c r="U17" s="239">
        <v>206</v>
      </c>
      <c r="V17" s="239">
        <v>2954</v>
      </c>
      <c r="W17" s="239"/>
      <c r="X17" s="239">
        <v>604</v>
      </c>
      <c r="Y17" s="239">
        <v>284</v>
      </c>
      <c r="Z17" s="239">
        <v>888</v>
      </c>
      <c r="AB17" s="239">
        <v>3352</v>
      </c>
      <c r="AC17" s="239">
        <v>490</v>
      </c>
      <c r="AD17" s="239">
        <v>3842</v>
      </c>
    </row>
    <row r="18" spans="1:30" ht="17.25" customHeight="1" thickBot="1" thickTop="1">
      <c r="A18" s="211" t="s">
        <v>191</v>
      </c>
      <c r="B18" s="211"/>
      <c r="C18" s="211"/>
      <c r="D18" s="212">
        <v>1420</v>
      </c>
      <c r="E18" s="212">
        <v>18</v>
      </c>
      <c r="F18" s="212">
        <f>SUM(D18:E18)</f>
        <v>1438</v>
      </c>
      <c r="G18" s="212"/>
      <c r="H18" s="213" t="s">
        <v>184</v>
      </c>
      <c r="I18" s="213" t="s">
        <v>184</v>
      </c>
      <c r="J18" s="213" t="s">
        <v>184</v>
      </c>
      <c r="K18" s="212"/>
      <c r="L18" s="212">
        <f>D18</f>
        <v>1420</v>
      </c>
      <c r="M18" s="212">
        <f>E18</f>
        <v>18</v>
      </c>
      <c r="N18" s="212">
        <f>SUM(L18:M18)</f>
        <v>1438</v>
      </c>
      <c r="O18" s="208"/>
      <c r="T18" s="239">
        <v>1420</v>
      </c>
      <c r="U18" s="239">
        <v>18</v>
      </c>
      <c r="V18" s="239">
        <v>1438</v>
      </c>
      <c r="W18" s="239"/>
      <c r="X18" s="239" t="s">
        <v>184</v>
      </c>
      <c r="Y18" s="239" t="s">
        <v>184</v>
      </c>
      <c r="Z18" s="239" t="s">
        <v>184</v>
      </c>
      <c r="AA18" s="239"/>
      <c r="AB18" s="239">
        <v>1420</v>
      </c>
      <c r="AC18" s="239">
        <v>18</v>
      </c>
      <c r="AD18" s="239">
        <v>1438</v>
      </c>
    </row>
    <row r="19" spans="1:15" ht="15.75" customHeight="1" thickTop="1">
      <c r="A19" s="149"/>
      <c r="B19" s="149"/>
      <c r="C19" s="149"/>
      <c r="D19" s="208"/>
      <c r="E19" s="208"/>
      <c r="F19" s="149"/>
      <c r="G19" s="149"/>
      <c r="H19" s="214"/>
      <c r="I19" s="214"/>
      <c r="J19" s="214"/>
      <c r="K19" s="149"/>
      <c r="L19" s="208"/>
      <c r="M19" s="208"/>
      <c r="N19" s="208"/>
      <c r="O19" s="208"/>
    </row>
    <row r="20" spans="1:32" s="168" customFormat="1" ht="15.75" customHeight="1">
      <c r="A20" s="167" t="s">
        <v>192</v>
      </c>
      <c r="B20" s="167"/>
      <c r="C20" s="167"/>
      <c r="D20" s="167"/>
      <c r="E20" s="167"/>
      <c r="F20" s="167"/>
      <c r="G20" s="167"/>
      <c r="H20" s="185"/>
      <c r="I20" s="185"/>
      <c r="J20" s="185"/>
      <c r="K20" s="167"/>
      <c r="L20" s="167"/>
      <c r="M20" s="167"/>
      <c r="N20" s="167"/>
      <c r="O20" s="167"/>
      <c r="P20" s="248"/>
      <c r="Q20" s="248"/>
      <c r="R20" s="248"/>
      <c r="S20" s="248"/>
      <c r="T20" s="249"/>
      <c r="U20" s="249"/>
      <c r="V20" s="249"/>
      <c r="W20" s="249"/>
      <c r="X20" s="249"/>
      <c r="Y20" s="249"/>
      <c r="Z20" s="249"/>
      <c r="AA20" s="249"/>
      <c r="AB20" s="249"/>
      <c r="AC20" s="249"/>
      <c r="AD20" s="249"/>
      <c r="AE20" s="248"/>
      <c r="AF20" s="248"/>
    </row>
    <row r="21" spans="1:30" ht="13.5">
      <c r="A21" t="s">
        <v>193</v>
      </c>
      <c r="Q21" s="247"/>
      <c r="T21" s="242"/>
      <c r="U21" s="242"/>
      <c r="V21" s="240"/>
      <c r="W21" s="242"/>
      <c r="X21" s="242"/>
      <c r="Y21" s="242"/>
      <c r="Z21" s="240"/>
      <c r="AB21" s="241"/>
      <c r="AC21" s="241"/>
      <c r="AD21" s="241"/>
    </row>
    <row r="22" spans="1:30" ht="13.5" customHeight="1">
      <c r="A22" t="s">
        <v>194</v>
      </c>
      <c r="T22" s="239"/>
      <c r="U22" s="239"/>
      <c r="V22" s="240"/>
      <c r="W22" s="239"/>
      <c r="X22" s="239"/>
      <c r="Y22" s="239"/>
      <c r="Z22" s="240"/>
      <c r="AB22" s="241"/>
      <c r="AC22" s="241"/>
      <c r="AD22" s="241"/>
    </row>
    <row r="23" spans="1:30" ht="13.5" customHeight="1">
      <c r="A23" s="216" t="s">
        <v>195</v>
      </c>
      <c r="B23" s="217"/>
      <c r="C23" s="217"/>
      <c r="D23" s="217"/>
      <c r="E23" s="217"/>
      <c r="F23" s="217"/>
      <c r="G23" s="217"/>
      <c r="H23" s="217"/>
      <c r="I23" s="217"/>
      <c r="J23" s="217"/>
      <c r="K23" s="217"/>
      <c r="L23" s="217"/>
      <c r="M23" s="217"/>
      <c r="N23" s="217"/>
      <c r="O23" s="216"/>
      <c r="T23" s="239"/>
      <c r="U23" s="239"/>
      <c r="V23" s="240"/>
      <c r="W23" s="239"/>
      <c r="X23" s="239"/>
      <c r="Y23" s="239"/>
      <c r="Z23" s="240"/>
      <c r="AB23" s="241"/>
      <c r="AC23" s="241"/>
      <c r="AD23" s="241"/>
    </row>
    <row r="24" spans="1:30" ht="13.5" customHeight="1">
      <c r="A24" s="216" t="s">
        <v>196</v>
      </c>
      <c r="B24" s="217"/>
      <c r="C24" s="217"/>
      <c r="D24" s="217"/>
      <c r="E24" s="217"/>
      <c r="F24" s="217"/>
      <c r="G24" s="217"/>
      <c r="H24" s="217"/>
      <c r="I24" s="217"/>
      <c r="J24" s="217"/>
      <c r="K24" s="217"/>
      <c r="L24" s="217"/>
      <c r="M24" s="217"/>
      <c r="N24" s="217"/>
      <c r="O24" s="216"/>
      <c r="T24" s="239"/>
      <c r="U24" s="239"/>
      <c r="V24" s="240"/>
      <c r="W24" s="239"/>
      <c r="X24" s="239"/>
      <c r="Y24" s="239"/>
      <c r="Z24" s="240"/>
      <c r="AB24" s="241"/>
      <c r="AC24" s="241"/>
      <c r="AD24" s="241"/>
    </row>
    <row r="25" spans="1:30" ht="13.5" customHeight="1">
      <c r="A25" s="216"/>
      <c r="B25" s="217"/>
      <c r="C25" s="217"/>
      <c r="D25" s="217"/>
      <c r="E25" s="217"/>
      <c r="F25" s="217"/>
      <c r="G25" s="217"/>
      <c r="H25" s="217"/>
      <c r="I25" s="217"/>
      <c r="J25" s="217"/>
      <c r="K25" s="217"/>
      <c r="L25" s="217"/>
      <c r="M25" s="217"/>
      <c r="N25" s="217"/>
      <c r="O25" s="216"/>
      <c r="T25" s="239"/>
      <c r="U25" s="239"/>
      <c r="V25" s="240"/>
      <c r="W25" s="239"/>
      <c r="X25" s="239"/>
      <c r="Y25" s="239"/>
      <c r="Z25" s="240"/>
      <c r="AB25" s="241"/>
      <c r="AC25" s="241"/>
      <c r="AD25" s="241"/>
    </row>
    <row r="26" spans="1:30" ht="13.5" customHeight="1">
      <c r="A26" s="216"/>
      <c r="B26" s="217"/>
      <c r="C26" s="217"/>
      <c r="D26" s="217"/>
      <c r="E26" s="217"/>
      <c r="F26" s="217"/>
      <c r="G26" s="217"/>
      <c r="H26" s="217"/>
      <c r="I26" s="217"/>
      <c r="J26" s="217"/>
      <c r="K26" s="217"/>
      <c r="L26" s="217"/>
      <c r="M26" s="217"/>
      <c r="N26" s="217"/>
      <c r="O26" s="216"/>
      <c r="T26" s="239"/>
      <c r="U26" s="239"/>
      <c r="V26" s="240"/>
      <c r="W26" s="239"/>
      <c r="X26" s="239"/>
      <c r="Y26" s="239"/>
      <c r="Z26" s="240"/>
      <c r="AB26" s="241"/>
      <c r="AC26" s="241"/>
      <c r="AD26" s="241"/>
    </row>
    <row r="27" spans="1:30" ht="13.5" customHeight="1">
      <c r="A27" s="216"/>
      <c r="B27" s="217"/>
      <c r="C27" s="217"/>
      <c r="D27" s="217"/>
      <c r="E27" s="217"/>
      <c r="F27" s="217"/>
      <c r="G27" s="217"/>
      <c r="H27" s="217"/>
      <c r="I27" s="217"/>
      <c r="J27" s="217"/>
      <c r="K27" s="217"/>
      <c r="L27" s="217"/>
      <c r="M27" s="217"/>
      <c r="N27" s="217"/>
      <c r="O27" s="216"/>
      <c r="T27" s="241"/>
      <c r="U27" s="241"/>
      <c r="V27" s="241"/>
      <c r="W27" s="239"/>
      <c r="X27" s="241"/>
      <c r="Y27" s="241"/>
      <c r="Z27" s="241"/>
      <c r="AB27" s="241"/>
      <c r="AC27" s="241"/>
      <c r="AD27" s="241"/>
    </row>
    <row r="28" spans="1:30" ht="13.5">
      <c r="A28" s="216" t="s">
        <v>197</v>
      </c>
      <c r="B28" s="216"/>
      <c r="C28" s="216"/>
      <c r="D28" s="216"/>
      <c r="E28" s="216"/>
      <c r="F28" s="216"/>
      <c r="G28" s="216"/>
      <c r="H28" s="216"/>
      <c r="I28" s="216"/>
      <c r="J28" s="216"/>
      <c r="K28" s="216"/>
      <c r="L28" s="216"/>
      <c r="M28" s="216"/>
      <c r="N28" s="216"/>
      <c r="O28" s="216"/>
      <c r="Q28" s="247"/>
      <c r="T28" s="242"/>
      <c r="U28" s="242"/>
      <c r="V28" s="240"/>
      <c r="W28" s="242"/>
      <c r="X28" s="242"/>
      <c r="Y28" s="242"/>
      <c r="Z28" s="240"/>
      <c r="AB28" s="241"/>
      <c r="AC28" s="241"/>
      <c r="AD28" s="241"/>
    </row>
    <row r="29" spans="1:32" s="225" customFormat="1" ht="18" customHeight="1">
      <c r="A29" s="218" t="s">
        <v>198</v>
      </c>
      <c r="B29" s="219"/>
      <c r="C29" s="220"/>
      <c r="D29" s="221"/>
      <c r="E29" s="222"/>
      <c r="F29" s="223"/>
      <c r="G29" s="220"/>
      <c r="H29" s="223"/>
      <c r="I29" s="222"/>
      <c r="J29" s="223"/>
      <c r="K29" s="222"/>
      <c r="L29" s="224">
        <v>222</v>
      </c>
      <c r="M29" s="222" t="s">
        <v>199</v>
      </c>
      <c r="P29" s="243"/>
      <c r="Q29" s="243"/>
      <c r="R29" s="243"/>
      <c r="S29" s="243"/>
      <c r="T29" s="244"/>
      <c r="U29" s="244"/>
      <c r="V29" s="245"/>
      <c r="W29" s="244"/>
      <c r="X29" s="244"/>
      <c r="Y29" s="244"/>
      <c r="Z29" s="245"/>
      <c r="AA29" s="243"/>
      <c r="AB29" s="246"/>
      <c r="AC29" s="246"/>
      <c r="AD29" s="246"/>
      <c r="AE29" s="243"/>
      <c r="AF29" s="243"/>
    </row>
    <row r="30" spans="1:30" ht="18" customHeight="1">
      <c r="A30" s="226" t="s">
        <v>200</v>
      </c>
      <c r="B30" s="227"/>
      <c r="C30" s="228"/>
      <c r="D30" s="229"/>
      <c r="E30" s="230"/>
      <c r="F30" s="231"/>
      <c r="G30" s="228"/>
      <c r="H30" s="231"/>
      <c r="I30" s="230"/>
      <c r="J30" s="231"/>
      <c r="K30" s="230"/>
      <c r="L30" s="231">
        <v>596</v>
      </c>
      <c r="M30" s="230" t="s">
        <v>199</v>
      </c>
      <c r="T30" s="239"/>
      <c r="U30" s="239"/>
      <c r="V30" s="240"/>
      <c r="W30" s="239"/>
      <c r="X30" s="239"/>
      <c r="Y30" s="239"/>
      <c r="Z30" s="240"/>
      <c r="AB30" s="241"/>
      <c r="AC30" s="241"/>
      <c r="AD30" s="241"/>
    </row>
    <row r="31" spans="1:30" ht="18" customHeight="1">
      <c r="A31" s="232" t="s">
        <v>201</v>
      </c>
      <c r="B31" s="233"/>
      <c r="C31" s="233"/>
      <c r="D31" s="233"/>
      <c r="E31" s="233"/>
      <c r="F31" s="233"/>
      <c r="G31" s="228"/>
      <c r="H31" s="233"/>
      <c r="I31" s="230"/>
      <c r="J31" s="233"/>
      <c r="K31" s="230"/>
      <c r="L31" s="234">
        <v>592</v>
      </c>
      <c r="M31" s="230" t="s">
        <v>199</v>
      </c>
      <c r="T31" s="239"/>
      <c r="U31" s="239"/>
      <c r="V31" s="240"/>
      <c r="W31" s="239"/>
      <c r="X31" s="239"/>
      <c r="Y31" s="239"/>
      <c r="Z31" s="240"/>
      <c r="AB31" s="241"/>
      <c r="AC31" s="241"/>
      <c r="AD31" s="241"/>
    </row>
    <row r="32" spans="1:30" ht="13.5">
      <c r="A32" s="235"/>
      <c r="T32" s="239"/>
      <c r="U32" s="239"/>
      <c r="V32" s="240"/>
      <c r="W32" s="239"/>
      <c r="X32" s="239"/>
      <c r="Y32" s="239"/>
      <c r="Z32" s="240"/>
      <c r="AB32" s="241"/>
      <c r="AC32" s="241"/>
      <c r="AD32" s="241"/>
    </row>
    <row r="33" spans="1:30" ht="13.5">
      <c r="A33" s="236" t="s">
        <v>202</v>
      </c>
      <c r="T33" s="239"/>
      <c r="U33" s="239"/>
      <c r="V33" s="240"/>
      <c r="W33" s="239"/>
      <c r="X33" s="239"/>
      <c r="Y33" s="239"/>
      <c r="Z33" s="240"/>
      <c r="AB33" s="241"/>
      <c r="AC33" s="241"/>
      <c r="AD33" s="241"/>
    </row>
    <row r="34" spans="1:30" ht="13.5">
      <c r="A34" s="237" t="s">
        <v>203</v>
      </c>
      <c r="T34" s="241"/>
      <c r="U34" s="241"/>
      <c r="V34" s="240"/>
      <c r="W34" s="241"/>
      <c r="X34" s="241"/>
      <c r="Y34" s="241"/>
      <c r="Z34" s="241"/>
      <c r="AA34" s="241"/>
      <c r="AB34" s="241"/>
      <c r="AC34" s="241"/>
      <c r="AD34" s="241"/>
    </row>
    <row r="35" spans="20:30" ht="13.5">
      <c r="T35" s="239"/>
      <c r="U35" s="239"/>
      <c r="V35" s="239"/>
      <c r="W35" s="239"/>
      <c r="X35" s="239"/>
      <c r="Y35" s="239"/>
      <c r="Z35" s="239"/>
      <c r="AA35" s="239"/>
      <c r="AB35" s="239"/>
      <c r="AC35" s="239"/>
      <c r="AD35" s="239"/>
    </row>
  </sheetData>
  <sheetProtection/>
  <printOptions/>
  <pageMargins left="0.71" right="0.19" top="1" bottom="1" header="0.512" footer="0.512"/>
  <pageSetup horizontalDpi="200" verticalDpi="200" orientation="portrait" paperSize="9" scale="95" r:id="rId1"/>
</worksheet>
</file>

<file path=xl/worksheets/sheet8.xml><?xml version="1.0" encoding="utf-8"?>
<worksheet xmlns="http://schemas.openxmlformats.org/spreadsheetml/2006/main" xmlns:r="http://schemas.openxmlformats.org/officeDocument/2006/relationships">
  <dimension ref="A1:S59"/>
  <sheetViews>
    <sheetView zoomScalePageLayoutView="0" workbookViewId="0" topLeftCell="A1">
      <selection activeCell="A1" sqref="A1"/>
    </sheetView>
  </sheetViews>
  <sheetFormatPr defaultColWidth="9.00390625" defaultRowHeight="13.5"/>
  <cols>
    <col min="1" max="1" width="12.00390625" style="0" customWidth="1"/>
    <col min="2" max="2" width="4.25390625" style="250" customWidth="1"/>
    <col min="3" max="3" width="9.25390625" style="0" customWidth="1"/>
    <col min="4" max="4" width="13.25390625" style="0" hidden="1" customWidth="1"/>
    <col min="5" max="5" width="10.50390625" style="0" customWidth="1"/>
    <col min="6" max="6" width="9.625" style="0" customWidth="1"/>
    <col min="7" max="7" width="7.375" style="0" customWidth="1"/>
    <col min="8" max="8" width="1.625" style="0" customWidth="1"/>
    <col min="9" max="9" width="5.625" style="251" customWidth="1"/>
    <col min="10" max="10" width="2.875" style="251" customWidth="1"/>
    <col min="11" max="11" width="3.875" style="251" customWidth="1"/>
    <col min="12" max="12" width="13.25390625" style="0" hidden="1" customWidth="1"/>
    <col min="13" max="13" width="10.50390625" style="0" customWidth="1"/>
    <col min="14" max="14" width="9.375" style="0" customWidth="1"/>
    <col min="15" max="15" width="7.375" style="0" customWidth="1"/>
    <col min="16" max="16" width="1.625" style="0" customWidth="1"/>
    <col min="17" max="17" width="5.625" style="0" customWidth="1"/>
    <col min="18" max="18" width="3.125" style="0" customWidth="1"/>
    <col min="19" max="19" width="9.00390625" style="253" customWidth="1"/>
  </cols>
  <sheetData>
    <row r="1" spans="1:16" ht="13.5">
      <c r="A1" t="s">
        <v>216</v>
      </c>
      <c r="J1" s="252"/>
      <c r="M1" s="149"/>
      <c r="N1" s="149"/>
      <c r="P1" s="149"/>
    </row>
    <row r="2" spans="10:18" ht="14.25" thickBot="1">
      <c r="J2" s="252"/>
      <c r="M2" s="149"/>
      <c r="N2" s="149"/>
      <c r="P2" s="149"/>
      <c r="R2" s="149"/>
    </row>
    <row r="3" spans="1:18" ht="15.75" customHeight="1" thickBot="1" thickTop="1">
      <c r="A3" s="254"/>
      <c r="B3" s="255"/>
      <c r="C3" s="254"/>
      <c r="D3" s="254"/>
      <c r="E3" s="256" t="s">
        <v>160</v>
      </c>
      <c r="F3" s="256"/>
      <c r="G3" s="256"/>
      <c r="H3" s="256"/>
      <c r="I3" s="256"/>
      <c r="J3" s="256"/>
      <c r="K3" s="257"/>
      <c r="L3" s="254"/>
      <c r="M3" s="256" t="s">
        <v>178</v>
      </c>
      <c r="N3" s="256"/>
      <c r="O3" s="256"/>
      <c r="P3" s="256"/>
      <c r="Q3" s="256"/>
      <c r="R3" s="256"/>
    </row>
    <row r="4" spans="1:18" s="149" customFormat="1" ht="15.75" customHeight="1" thickBot="1">
      <c r="A4" s="258" t="s">
        <v>204</v>
      </c>
      <c r="B4" s="259" t="s">
        <v>58</v>
      </c>
      <c r="C4" s="258"/>
      <c r="D4" s="258" t="s">
        <v>205</v>
      </c>
      <c r="E4" s="134" t="s">
        <v>217</v>
      </c>
      <c r="F4" s="260" t="s">
        <v>218</v>
      </c>
      <c r="G4" s="261" t="s">
        <v>219</v>
      </c>
      <c r="H4" s="261"/>
      <c r="I4" s="261"/>
      <c r="J4" s="261"/>
      <c r="K4" s="262"/>
      <c r="L4" s="258" t="s">
        <v>205</v>
      </c>
      <c r="M4" s="134" t="s">
        <v>220</v>
      </c>
      <c r="N4" s="260" t="s">
        <v>221</v>
      </c>
      <c r="O4" s="261" t="s">
        <v>219</v>
      </c>
      <c r="P4" s="261"/>
      <c r="Q4" s="261"/>
      <c r="R4" s="261"/>
    </row>
    <row r="5" spans="1:18" ht="15.75" customHeight="1" thickBot="1" thickTop="1">
      <c r="A5" s="263" t="s">
        <v>59</v>
      </c>
      <c r="B5" s="264">
        <v>1</v>
      </c>
      <c r="C5" s="263" t="s">
        <v>59</v>
      </c>
      <c r="D5" s="265">
        <v>79</v>
      </c>
      <c r="E5" s="266">
        <v>5</v>
      </c>
      <c r="F5" s="266">
        <v>4</v>
      </c>
      <c r="G5" s="267">
        <f aca="true" t="shared" si="0" ref="G5:G36">D5+E5</f>
        <v>84</v>
      </c>
      <c r="H5" s="268" t="s">
        <v>206</v>
      </c>
      <c r="I5" s="269">
        <f>G5/G59*100</f>
        <v>1.0407632263660018</v>
      </c>
      <c r="J5" s="268" t="s">
        <v>207</v>
      </c>
      <c r="K5" s="268"/>
      <c r="L5" s="270">
        <v>65</v>
      </c>
      <c r="M5" s="266">
        <v>2</v>
      </c>
      <c r="N5" s="266">
        <v>2</v>
      </c>
      <c r="O5" s="267">
        <f aca="true" t="shared" si="1" ref="O5:O36">SUM(L5:M5)</f>
        <v>67</v>
      </c>
      <c r="P5" s="268" t="s">
        <v>206</v>
      </c>
      <c r="Q5" s="269">
        <f>O5/O59*100</f>
        <v>1.6966320587490504</v>
      </c>
      <c r="R5" s="268" t="s">
        <v>207</v>
      </c>
    </row>
    <row r="6" spans="1:19" ht="15.75" customHeight="1">
      <c r="A6" t="s">
        <v>208</v>
      </c>
      <c r="B6" s="250">
        <v>2</v>
      </c>
      <c r="C6" t="s">
        <v>60</v>
      </c>
      <c r="D6" s="215">
        <v>22</v>
      </c>
      <c r="E6" s="271">
        <v>1</v>
      </c>
      <c r="F6" s="271">
        <v>1</v>
      </c>
      <c r="G6" s="272">
        <f t="shared" si="0"/>
        <v>23</v>
      </c>
      <c r="H6" s="273" t="s">
        <v>206</v>
      </c>
      <c r="I6" s="274">
        <f>G6/G59*100</f>
        <v>0.2849708834097386</v>
      </c>
      <c r="J6" s="273" t="s">
        <v>207</v>
      </c>
      <c r="K6" s="275"/>
      <c r="L6" s="276">
        <v>15</v>
      </c>
      <c r="M6" s="271">
        <v>0</v>
      </c>
      <c r="N6" s="271">
        <v>1</v>
      </c>
      <c r="O6" s="272">
        <f t="shared" si="1"/>
        <v>15</v>
      </c>
      <c r="P6" s="273" t="s">
        <v>206</v>
      </c>
      <c r="Q6" s="274">
        <f>O6/O59*100</f>
        <v>0.3798429982273993</v>
      </c>
      <c r="R6" s="273" t="s">
        <v>207</v>
      </c>
      <c r="S6" s="277"/>
    </row>
    <row r="7" spans="2:19" ht="15.75" customHeight="1">
      <c r="B7" s="250">
        <v>3</v>
      </c>
      <c r="C7" t="s">
        <v>61</v>
      </c>
      <c r="D7" s="215">
        <v>13</v>
      </c>
      <c r="E7" s="271">
        <v>0</v>
      </c>
      <c r="F7" s="271">
        <v>0</v>
      </c>
      <c r="G7" s="272">
        <f t="shared" si="0"/>
        <v>13</v>
      </c>
      <c r="H7" s="273" t="s">
        <v>206</v>
      </c>
      <c r="I7" s="274">
        <f>G7/G59*100</f>
        <v>0.1610704993185479</v>
      </c>
      <c r="J7" s="273" t="s">
        <v>207</v>
      </c>
      <c r="K7" s="275"/>
      <c r="L7" s="276">
        <v>13</v>
      </c>
      <c r="M7" s="271">
        <v>1</v>
      </c>
      <c r="N7" s="271">
        <v>0</v>
      </c>
      <c r="O7" s="272">
        <f t="shared" si="1"/>
        <v>14</v>
      </c>
      <c r="P7" s="273" t="s">
        <v>206</v>
      </c>
      <c r="Q7" s="274">
        <f>O7/O59*100</f>
        <v>0.35452013167890606</v>
      </c>
      <c r="R7" s="273" t="s">
        <v>207</v>
      </c>
      <c r="S7" s="277"/>
    </row>
    <row r="8" spans="2:19" ht="15.75" customHeight="1">
      <c r="B8" s="250">
        <v>4</v>
      </c>
      <c r="C8" t="s">
        <v>62</v>
      </c>
      <c r="D8" s="215">
        <v>54</v>
      </c>
      <c r="E8" s="271">
        <v>2</v>
      </c>
      <c r="F8" s="271">
        <v>2</v>
      </c>
      <c r="G8" s="272">
        <f t="shared" si="0"/>
        <v>56</v>
      </c>
      <c r="H8" s="273" t="s">
        <v>206</v>
      </c>
      <c r="I8" s="274">
        <f>G8/G59*100</f>
        <v>0.6938421509106678</v>
      </c>
      <c r="J8" s="273" t="s">
        <v>207</v>
      </c>
      <c r="K8" s="275"/>
      <c r="L8" s="276">
        <v>31</v>
      </c>
      <c r="M8" s="271">
        <v>0</v>
      </c>
      <c r="N8" s="271">
        <v>1</v>
      </c>
      <c r="O8" s="272">
        <f t="shared" si="1"/>
        <v>31</v>
      </c>
      <c r="P8" s="273" t="s">
        <v>206</v>
      </c>
      <c r="Q8" s="274">
        <f>O8/O59*100</f>
        <v>0.785008863003292</v>
      </c>
      <c r="R8" s="273" t="s">
        <v>207</v>
      </c>
      <c r="S8" s="277"/>
    </row>
    <row r="9" spans="2:19" ht="15.75" customHeight="1">
      <c r="B9" s="250">
        <v>5</v>
      </c>
      <c r="C9" t="s">
        <v>63</v>
      </c>
      <c r="D9" s="215">
        <v>12</v>
      </c>
      <c r="E9" s="271">
        <v>0</v>
      </c>
      <c r="F9" s="271">
        <v>0</v>
      </c>
      <c r="G9" s="272">
        <f t="shared" si="0"/>
        <v>12</v>
      </c>
      <c r="H9" s="273" t="s">
        <v>206</v>
      </c>
      <c r="I9" s="274">
        <f>G9/G59*100</f>
        <v>0.14868046090942882</v>
      </c>
      <c r="J9" s="273" t="s">
        <v>207</v>
      </c>
      <c r="K9" s="275"/>
      <c r="L9" s="276">
        <v>10</v>
      </c>
      <c r="M9" s="271">
        <v>0</v>
      </c>
      <c r="N9" s="271">
        <v>0</v>
      </c>
      <c r="O9" s="272">
        <f t="shared" si="1"/>
        <v>10</v>
      </c>
      <c r="P9" s="273" t="s">
        <v>206</v>
      </c>
      <c r="Q9" s="274">
        <f>O9/O59*100</f>
        <v>0.2532286654849329</v>
      </c>
      <c r="R9" s="273" t="s">
        <v>207</v>
      </c>
      <c r="S9" s="277"/>
    </row>
    <row r="10" spans="2:19" ht="15.75" customHeight="1">
      <c r="B10" s="250">
        <v>6</v>
      </c>
      <c r="C10" t="s">
        <v>64</v>
      </c>
      <c r="D10" s="215">
        <v>11</v>
      </c>
      <c r="E10" s="271">
        <v>0</v>
      </c>
      <c r="F10" s="271">
        <v>1</v>
      </c>
      <c r="G10" s="272">
        <f t="shared" si="0"/>
        <v>11</v>
      </c>
      <c r="H10" s="273" t="s">
        <v>206</v>
      </c>
      <c r="I10" s="274">
        <f>G10/G59*100</f>
        <v>0.13629042250030976</v>
      </c>
      <c r="J10" s="273" t="s">
        <v>207</v>
      </c>
      <c r="K10" s="275"/>
      <c r="L10" s="276">
        <v>13</v>
      </c>
      <c r="M10" s="271">
        <v>1</v>
      </c>
      <c r="N10" s="271">
        <v>1</v>
      </c>
      <c r="O10" s="272">
        <f t="shared" si="1"/>
        <v>14</v>
      </c>
      <c r="P10" s="273" t="s">
        <v>206</v>
      </c>
      <c r="Q10" s="274">
        <f>O10/O59*100</f>
        <v>0.35452013167890606</v>
      </c>
      <c r="R10" s="273" t="s">
        <v>207</v>
      </c>
      <c r="S10" s="277"/>
    </row>
    <row r="11" spans="2:19" ht="15.75" customHeight="1">
      <c r="B11" s="250">
        <v>7</v>
      </c>
      <c r="C11" t="s">
        <v>65</v>
      </c>
      <c r="D11" s="215">
        <v>33</v>
      </c>
      <c r="E11" s="271">
        <v>1</v>
      </c>
      <c r="F11" s="271">
        <v>1</v>
      </c>
      <c r="G11" s="272">
        <f t="shared" si="0"/>
        <v>34</v>
      </c>
      <c r="H11" s="273" t="s">
        <v>206</v>
      </c>
      <c r="I11" s="274">
        <f>G11/G59*100</f>
        <v>0.4212613059100483</v>
      </c>
      <c r="J11" s="273" t="s">
        <v>207</v>
      </c>
      <c r="K11" s="275"/>
      <c r="L11" s="276">
        <v>26</v>
      </c>
      <c r="M11" s="271">
        <v>0</v>
      </c>
      <c r="N11" s="271">
        <v>2</v>
      </c>
      <c r="O11" s="272">
        <f t="shared" si="1"/>
        <v>26</v>
      </c>
      <c r="P11" s="273" t="s">
        <v>206</v>
      </c>
      <c r="Q11" s="274">
        <f>O11/O59*100</f>
        <v>0.6583945302608255</v>
      </c>
      <c r="R11" s="273" t="s">
        <v>207</v>
      </c>
      <c r="S11" s="277"/>
    </row>
    <row r="12" spans="3:19" ht="15.75" customHeight="1" thickBot="1">
      <c r="C12" s="278" t="s">
        <v>209</v>
      </c>
      <c r="D12" s="279">
        <v>145</v>
      </c>
      <c r="E12" s="280">
        <f>SUM(E6:E11)</f>
        <v>4</v>
      </c>
      <c r="F12" s="280">
        <v>5</v>
      </c>
      <c r="G12" s="280">
        <f t="shared" si="0"/>
        <v>149</v>
      </c>
      <c r="H12" s="280" t="s">
        <v>206</v>
      </c>
      <c r="I12" s="281">
        <f>G12/G59*100</f>
        <v>1.846115722958741</v>
      </c>
      <c r="J12" s="280" t="s">
        <v>207</v>
      </c>
      <c r="K12" s="280"/>
      <c r="L12" s="280">
        <v>108</v>
      </c>
      <c r="M12" s="280">
        <f>SUM(M6:M11)</f>
        <v>2</v>
      </c>
      <c r="N12" s="280">
        <v>5</v>
      </c>
      <c r="O12" s="280">
        <f t="shared" si="1"/>
        <v>110</v>
      </c>
      <c r="P12" s="282" t="s">
        <v>206</v>
      </c>
      <c r="Q12" s="283">
        <f>O12/O59*100</f>
        <v>2.785515320334262</v>
      </c>
      <c r="R12" s="282" t="s">
        <v>207</v>
      </c>
      <c r="S12" s="277"/>
    </row>
    <row r="13" spans="1:19" ht="15.75" customHeight="1">
      <c r="A13" s="147" t="s">
        <v>210</v>
      </c>
      <c r="B13" s="284">
        <v>8</v>
      </c>
      <c r="C13" s="147" t="s">
        <v>66</v>
      </c>
      <c r="D13" s="285">
        <v>405</v>
      </c>
      <c r="E13" s="286">
        <v>1</v>
      </c>
      <c r="F13" s="286">
        <v>5</v>
      </c>
      <c r="G13" s="287">
        <f t="shared" si="0"/>
        <v>406</v>
      </c>
      <c r="H13" s="273" t="s">
        <v>206</v>
      </c>
      <c r="I13" s="288">
        <f>G13/G59*100</f>
        <v>5.030355594102342</v>
      </c>
      <c r="J13" s="273" t="s">
        <v>207</v>
      </c>
      <c r="K13" s="273"/>
      <c r="L13" s="289">
        <v>238</v>
      </c>
      <c r="M13" s="271">
        <v>6</v>
      </c>
      <c r="N13" s="271">
        <v>3</v>
      </c>
      <c r="O13" s="287">
        <f t="shared" si="1"/>
        <v>244</v>
      </c>
      <c r="P13" s="273" t="s">
        <v>206</v>
      </c>
      <c r="Q13" s="288">
        <f>O13/O59*100</f>
        <v>6.178779437832363</v>
      </c>
      <c r="R13" s="273" t="s">
        <v>207</v>
      </c>
      <c r="S13" s="277"/>
    </row>
    <row r="14" spans="2:19" ht="15.75" customHeight="1">
      <c r="B14" s="290">
        <v>9</v>
      </c>
      <c r="C14" t="s">
        <v>67</v>
      </c>
      <c r="D14" s="215">
        <v>140</v>
      </c>
      <c r="E14" s="271">
        <v>5</v>
      </c>
      <c r="F14" s="271">
        <v>6</v>
      </c>
      <c r="G14" s="272">
        <f t="shared" si="0"/>
        <v>145</v>
      </c>
      <c r="H14" s="273" t="s">
        <v>206</v>
      </c>
      <c r="I14" s="274">
        <f>G14/G59*100</f>
        <v>1.796555569322265</v>
      </c>
      <c r="J14" s="273" t="s">
        <v>207</v>
      </c>
      <c r="K14" s="275"/>
      <c r="L14" s="276">
        <v>111</v>
      </c>
      <c r="M14" s="271">
        <v>3</v>
      </c>
      <c r="N14" s="271">
        <v>4</v>
      </c>
      <c r="O14" s="272">
        <f t="shared" si="1"/>
        <v>114</v>
      </c>
      <c r="P14" s="273" t="s">
        <v>206</v>
      </c>
      <c r="Q14" s="274">
        <f>O14/O59*100</f>
        <v>2.886806786528235</v>
      </c>
      <c r="R14" s="273" t="s">
        <v>207</v>
      </c>
      <c r="S14" s="277"/>
    </row>
    <row r="15" spans="2:19" ht="15.75" customHeight="1">
      <c r="B15" s="290">
        <v>10</v>
      </c>
      <c r="C15" t="s">
        <v>68</v>
      </c>
      <c r="D15" s="215">
        <v>100</v>
      </c>
      <c r="E15" s="271">
        <v>0</v>
      </c>
      <c r="F15" s="271">
        <v>3</v>
      </c>
      <c r="G15" s="272">
        <f t="shared" si="0"/>
        <v>100</v>
      </c>
      <c r="H15" s="273" t="s">
        <v>206</v>
      </c>
      <c r="I15" s="274">
        <f>G15/G59*100</f>
        <v>1.2390038409119069</v>
      </c>
      <c r="J15" s="273" t="s">
        <v>207</v>
      </c>
      <c r="K15" s="275"/>
      <c r="L15" s="276">
        <v>82</v>
      </c>
      <c r="M15" s="271">
        <v>1</v>
      </c>
      <c r="N15" s="271">
        <v>0</v>
      </c>
      <c r="O15" s="272">
        <f t="shared" si="1"/>
        <v>83</v>
      </c>
      <c r="P15" s="273" t="s">
        <v>206</v>
      </c>
      <c r="Q15" s="274">
        <f>O15/O59*100</f>
        <v>2.101797923524943</v>
      </c>
      <c r="R15" s="273" t="s">
        <v>207</v>
      </c>
      <c r="S15" s="277"/>
    </row>
    <row r="16" spans="2:18" ht="15.75" customHeight="1">
      <c r="B16" s="290">
        <v>11</v>
      </c>
      <c r="C16" t="s">
        <v>69</v>
      </c>
      <c r="D16" s="215">
        <v>262</v>
      </c>
      <c r="E16" s="271">
        <v>5</v>
      </c>
      <c r="F16" s="271">
        <v>6</v>
      </c>
      <c r="G16" s="272">
        <f t="shared" si="0"/>
        <v>267</v>
      </c>
      <c r="H16" s="273" t="s">
        <v>206</v>
      </c>
      <c r="I16" s="274">
        <f>G16/G59*100</f>
        <v>3.3081402552347914</v>
      </c>
      <c r="J16" s="273" t="s">
        <v>207</v>
      </c>
      <c r="K16" s="275"/>
      <c r="L16" s="276">
        <v>214</v>
      </c>
      <c r="M16" s="271">
        <v>3</v>
      </c>
      <c r="N16" s="271">
        <v>9</v>
      </c>
      <c r="O16" s="272">
        <f t="shared" si="1"/>
        <v>217</v>
      </c>
      <c r="P16" s="273" t="s">
        <v>206</v>
      </c>
      <c r="Q16" s="274">
        <f>O16/O59*100</f>
        <v>5.4950620410230435</v>
      </c>
      <c r="R16" s="273" t="s">
        <v>207</v>
      </c>
    </row>
    <row r="17" spans="2:18" ht="15.75" customHeight="1">
      <c r="B17" s="290">
        <v>12</v>
      </c>
      <c r="C17" t="s">
        <v>70</v>
      </c>
      <c r="D17" s="215">
        <v>451</v>
      </c>
      <c r="E17" s="271">
        <v>8</v>
      </c>
      <c r="F17" s="271">
        <v>11</v>
      </c>
      <c r="G17" s="272">
        <f t="shared" si="0"/>
        <v>459</v>
      </c>
      <c r="H17" s="273" t="s">
        <v>206</v>
      </c>
      <c r="I17" s="274">
        <f>G17/G59*100</f>
        <v>5.687027629785653</v>
      </c>
      <c r="J17" s="273" t="s">
        <v>207</v>
      </c>
      <c r="K17" s="275"/>
      <c r="L17" s="276">
        <v>300</v>
      </c>
      <c r="M17" s="271">
        <v>6</v>
      </c>
      <c r="N17" s="271">
        <v>6</v>
      </c>
      <c r="O17" s="272">
        <f t="shared" si="1"/>
        <v>306</v>
      </c>
      <c r="P17" s="273" t="s">
        <v>206</v>
      </c>
      <c r="Q17" s="274">
        <f>O17/O59*100</f>
        <v>7.748797163838947</v>
      </c>
      <c r="R17" s="273" t="s">
        <v>207</v>
      </c>
    </row>
    <row r="18" spans="2:18" ht="15.75" customHeight="1">
      <c r="B18" s="290">
        <v>13</v>
      </c>
      <c r="C18" t="s">
        <v>71</v>
      </c>
      <c r="D18" s="215">
        <v>3025</v>
      </c>
      <c r="E18" s="271">
        <v>84</v>
      </c>
      <c r="F18" s="271">
        <v>97</v>
      </c>
      <c r="G18" s="272">
        <f t="shared" si="0"/>
        <v>3109</v>
      </c>
      <c r="H18" s="273" t="s">
        <v>206</v>
      </c>
      <c r="I18" s="274">
        <f>G18/G59*100</f>
        <v>38.520629413951184</v>
      </c>
      <c r="J18" s="273" t="s">
        <v>207</v>
      </c>
      <c r="K18" s="275"/>
      <c r="L18" s="276">
        <v>1140</v>
      </c>
      <c r="M18" s="271">
        <v>20</v>
      </c>
      <c r="N18" s="271">
        <v>29</v>
      </c>
      <c r="O18" s="272">
        <f t="shared" si="1"/>
        <v>1160</v>
      </c>
      <c r="P18" s="273" t="s">
        <v>206</v>
      </c>
      <c r="Q18" s="274">
        <f>O18/O59*100</f>
        <v>29.374525196252215</v>
      </c>
      <c r="R18" s="273" t="s">
        <v>207</v>
      </c>
    </row>
    <row r="19" spans="2:18" ht="15.75" customHeight="1">
      <c r="B19" s="290">
        <v>14</v>
      </c>
      <c r="C19" t="s">
        <v>72</v>
      </c>
      <c r="D19" s="215">
        <v>611</v>
      </c>
      <c r="E19" s="271">
        <v>14</v>
      </c>
      <c r="F19" s="271">
        <v>13</v>
      </c>
      <c r="G19" s="272">
        <f t="shared" si="0"/>
        <v>625</v>
      </c>
      <c r="H19" s="273" t="s">
        <v>206</v>
      </c>
      <c r="I19" s="274">
        <f>G19/G59*100</f>
        <v>7.743774005699418</v>
      </c>
      <c r="J19" s="273" t="s">
        <v>207</v>
      </c>
      <c r="K19" s="275"/>
      <c r="L19" s="276">
        <v>323</v>
      </c>
      <c r="M19" s="271">
        <v>6</v>
      </c>
      <c r="N19" s="271">
        <v>5</v>
      </c>
      <c r="O19" s="272">
        <f t="shared" si="1"/>
        <v>329</v>
      </c>
      <c r="P19" s="273" t="s">
        <v>206</v>
      </c>
      <c r="Q19" s="274">
        <f>O19/O59*100</f>
        <v>8.331223094454291</v>
      </c>
      <c r="R19" s="273" t="s">
        <v>207</v>
      </c>
    </row>
    <row r="20" spans="2:18" ht="15.75" customHeight="1">
      <c r="B20" s="290">
        <v>15</v>
      </c>
      <c r="C20" t="s">
        <v>73</v>
      </c>
      <c r="D20" s="215">
        <v>54</v>
      </c>
      <c r="E20" s="271">
        <v>0</v>
      </c>
      <c r="F20" s="271">
        <v>1</v>
      </c>
      <c r="G20" s="272">
        <f t="shared" si="0"/>
        <v>54</v>
      </c>
      <c r="H20" s="273" t="s">
        <v>206</v>
      </c>
      <c r="I20" s="274">
        <f>G20/G59*100</f>
        <v>0.6690620740924297</v>
      </c>
      <c r="J20" s="273" t="s">
        <v>207</v>
      </c>
      <c r="K20" s="275"/>
      <c r="L20" s="276">
        <v>32</v>
      </c>
      <c r="M20" s="271">
        <v>0</v>
      </c>
      <c r="N20" s="271">
        <v>2</v>
      </c>
      <c r="O20" s="272">
        <f t="shared" si="1"/>
        <v>32</v>
      </c>
      <c r="P20" s="273" t="s">
        <v>206</v>
      </c>
      <c r="Q20" s="274">
        <f>O20/O59*100</f>
        <v>0.8103317295517852</v>
      </c>
      <c r="R20" s="273" t="s">
        <v>207</v>
      </c>
    </row>
    <row r="21" spans="2:18" ht="15.75" customHeight="1">
      <c r="B21" s="290">
        <v>16</v>
      </c>
      <c r="C21" t="s">
        <v>74</v>
      </c>
      <c r="D21" s="215">
        <v>79</v>
      </c>
      <c r="E21" s="271">
        <v>1</v>
      </c>
      <c r="F21" s="271">
        <v>1</v>
      </c>
      <c r="G21" s="272">
        <f t="shared" si="0"/>
        <v>80</v>
      </c>
      <c r="H21" s="273" t="s">
        <v>206</v>
      </c>
      <c r="I21" s="274">
        <f>G21/G59*100</f>
        <v>0.9912030727295253</v>
      </c>
      <c r="J21" s="273" t="s">
        <v>207</v>
      </c>
      <c r="K21" s="275"/>
      <c r="L21" s="276">
        <v>34</v>
      </c>
      <c r="M21" s="271">
        <v>0</v>
      </c>
      <c r="N21" s="271">
        <v>0</v>
      </c>
      <c r="O21" s="272">
        <f t="shared" si="1"/>
        <v>34</v>
      </c>
      <c r="P21" s="273" t="s">
        <v>206</v>
      </c>
      <c r="Q21" s="274">
        <f>O21/O59*100</f>
        <v>0.8609774626487718</v>
      </c>
      <c r="R21" s="273" t="s">
        <v>207</v>
      </c>
    </row>
    <row r="22" spans="2:18" ht="15.75" customHeight="1">
      <c r="B22" s="290">
        <v>17</v>
      </c>
      <c r="C22" t="s">
        <v>75</v>
      </c>
      <c r="D22" s="215">
        <v>225</v>
      </c>
      <c r="E22" s="271">
        <v>8</v>
      </c>
      <c r="F22" s="271">
        <v>2</v>
      </c>
      <c r="G22" s="272">
        <f t="shared" si="0"/>
        <v>233</v>
      </c>
      <c r="H22" s="273" t="s">
        <v>206</v>
      </c>
      <c r="I22" s="274">
        <f>G22/G59*100</f>
        <v>2.8868789493247426</v>
      </c>
      <c r="J22" s="273" t="s">
        <v>207</v>
      </c>
      <c r="K22" s="275"/>
      <c r="L22" s="276">
        <v>136</v>
      </c>
      <c r="M22" s="271">
        <v>5</v>
      </c>
      <c r="N22" s="271">
        <v>1</v>
      </c>
      <c r="O22" s="272">
        <f t="shared" si="1"/>
        <v>141</v>
      </c>
      <c r="P22" s="273" t="s">
        <v>206</v>
      </c>
      <c r="Q22" s="274">
        <f>O22/O59*100</f>
        <v>3.5705241833375543</v>
      </c>
      <c r="R22" s="273" t="s">
        <v>207</v>
      </c>
    </row>
    <row r="23" spans="3:18" ht="15.75" customHeight="1" thickBot="1">
      <c r="C23" s="291" t="s">
        <v>209</v>
      </c>
      <c r="D23" s="292">
        <v>5352</v>
      </c>
      <c r="E23" s="293">
        <f>SUM(E13:E22)</f>
        <v>126</v>
      </c>
      <c r="F23" s="293">
        <v>145</v>
      </c>
      <c r="G23" s="280">
        <f t="shared" si="0"/>
        <v>5478</v>
      </c>
      <c r="H23" s="280" t="s">
        <v>206</v>
      </c>
      <c r="I23" s="281">
        <f>G23/G59*100</f>
        <v>67.87263040515425</v>
      </c>
      <c r="J23" s="280" t="s">
        <v>207</v>
      </c>
      <c r="K23" s="280"/>
      <c r="L23" s="280">
        <v>2610</v>
      </c>
      <c r="M23" s="280">
        <f>SUM(M13:M22)</f>
        <v>50</v>
      </c>
      <c r="N23" s="280">
        <v>59</v>
      </c>
      <c r="O23" s="280">
        <f t="shared" si="1"/>
        <v>2660</v>
      </c>
      <c r="P23" s="282" t="s">
        <v>206</v>
      </c>
      <c r="Q23" s="283">
        <f>O23/O59*100</f>
        <v>67.35882501899215</v>
      </c>
      <c r="R23" s="282" t="s">
        <v>207</v>
      </c>
    </row>
    <row r="24" spans="1:18" ht="15.75" customHeight="1">
      <c r="A24" s="147" t="s">
        <v>211</v>
      </c>
      <c r="B24" s="284">
        <v>18</v>
      </c>
      <c r="C24" s="147" t="s">
        <v>76</v>
      </c>
      <c r="D24" s="285">
        <v>19</v>
      </c>
      <c r="E24" s="286">
        <v>0</v>
      </c>
      <c r="F24" s="286">
        <v>0</v>
      </c>
      <c r="G24" s="287">
        <f t="shared" si="0"/>
        <v>19</v>
      </c>
      <c r="H24" s="273" t="s">
        <v>206</v>
      </c>
      <c r="I24" s="288">
        <f>G24/G59*100</f>
        <v>0.2354107297732623</v>
      </c>
      <c r="J24" s="273" t="s">
        <v>207</v>
      </c>
      <c r="K24" s="273"/>
      <c r="L24" s="289">
        <v>17</v>
      </c>
      <c r="M24" s="271">
        <v>0</v>
      </c>
      <c r="N24" s="271">
        <v>1</v>
      </c>
      <c r="O24" s="287">
        <f t="shared" si="1"/>
        <v>17</v>
      </c>
      <c r="P24" s="273" t="s">
        <v>206</v>
      </c>
      <c r="Q24" s="288">
        <f>O24/O59*100</f>
        <v>0.4304887313243859</v>
      </c>
      <c r="R24" s="273" t="s">
        <v>207</v>
      </c>
    </row>
    <row r="25" spans="2:18" ht="15.75" customHeight="1">
      <c r="B25" s="250">
        <v>19</v>
      </c>
      <c r="C25" t="s">
        <v>77</v>
      </c>
      <c r="D25" s="215">
        <v>22</v>
      </c>
      <c r="E25" s="271">
        <v>1</v>
      </c>
      <c r="F25" s="271">
        <v>3</v>
      </c>
      <c r="G25" s="272">
        <f t="shared" si="0"/>
        <v>23</v>
      </c>
      <c r="H25" s="273" t="s">
        <v>206</v>
      </c>
      <c r="I25" s="274">
        <f>G25/G59*100</f>
        <v>0.2849708834097386</v>
      </c>
      <c r="J25" s="273" t="s">
        <v>207</v>
      </c>
      <c r="K25" s="275"/>
      <c r="L25" s="276">
        <v>9</v>
      </c>
      <c r="M25" s="271">
        <v>0</v>
      </c>
      <c r="N25" s="271">
        <v>0</v>
      </c>
      <c r="O25" s="272">
        <f t="shared" si="1"/>
        <v>9</v>
      </c>
      <c r="P25" s="273" t="s">
        <v>206</v>
      </c>
      <c r="Q25" s="274">
        <f>O25/O59*100</f>
        <v>0.2279057989364396</v>
      </c>
      <c r="R25" s="273" t="s">
        <v>207</v>
      </c>
    </row>
    <row r="26" spans="2:18" ht="15.75" customHeight="1">
      <c r="B26" s="250">
        <v>20</v>
      </c>
      <c r="C26" t="s">
        <v>78</v>
      </c>
      <c r="D26" s="215">
        <v>24</v>
      </c>
      <c r="E26" s="271">
        <v>1</v>
      </c>
      <c r="F26" s="271">
        <v>0</v>
      </c>
      <c r="G26" s="272">
        <f t="shared" si="0"/>
        <v>25</v>
      </c>
      <c r="H26" s="273" t="s">
        <v>206</v>
      </c>
      <c r="I26" s="274">
        <f>G26/G59*100</f>
        <v>0.3097509602279767</v>
      </c>
      <c r="J26" s="273" t="s">
        <v>207</v>
      </c>
      <c r="K26" s="275"/>
      <c r="L26" s="276">
        <v>12</v>
      </c>
      <c r="M26" s="271">
        <v>0</v>
      </c>
      <c r="N26" s="271">
        <v>1</v>
      </c>
      <c r="O26" s="272">
        <f t="shared" si="1"/>
        <v>12</v>
      </c>
      <c r="P26" s="273" t="s">
        <v>206</v>
      </c>
      <c r="Q26" s="274">
        <f>O26/O59*100</f>
        <v>0.3038743985819195</v>
      </c>
      <c r="R26" s="273" t="s">
        <v>207</v>
      </c>
    </row>
    <row r="27" spans="3:18" ht="15.75" customHeight="1" thickBot="1">
      <c r="C27" s="291" t="s">
        <v>209</v>
      </c>
      <c r="D27" s="292">
        <v>65</v>
      </c>
      <c r="E27" s="293">
        <f>SUM(E24:E26)</f>
        <v>2</v>
      </c>
      <c r="F27" s="293">
        <v>3</v>
      </c>
      <c r="G27" s="280">
        <f t="shared" si="0"/>
        <v>67</v>
      </c>
      <c r="H27" s="280" t="s">
        <v>206</v>
      </c>
      <c r="I27" s="281">
        <f>G27/G59*100</f>
        <v>0.8301325734109777</v>
      </c>
      <c r="J27" s="280" t="s">
        <v>207</v>
      </c>
      <c r="K27" s="280"/>
      <c r="L27" s="280">
        <v>38</v>
      </c>
      <c r="M27" s="280">
        <f>SUM(M24:M26)</f>
        <v>0</v>
      </c>
      <c r="N27" s="280">
        <v>2</v>
      </c>
      <c r="O27" s="280">
        <f t="shared" si="1"/>
        <v>38</v>
      </c>
      <c r="P27" s="282" t="s">
        <v>206</v>
      </c>
      <c r="Q27" s="283">
        <f>O27/O59*100</f>
        <v>0.9622689288427451</v>
      </c>
      <c r="R27" s="282" t="s">
        <v>207</v>
      </c>
    </row>
    <row r="28" spans="1:18" ht="15.75" customHeight="1">
      <c r="A28" s="147" t="s">
        <v>212</v>
      </c>
      <c r="B28" s="284">
        <v>21</v>
      </c>
      <c r="C28" s="147" t="s">
        <v>79</v>
      </c>
      <c r="D28" s="285">
        <v>39</v>
      </c>
      <c r="E28" s="286">
        <v>3</v>
      </c>
      <c r="F28" s="286">
        <v>3</v>
      </c>
      <c r="G28" s="287">
        <f t="shared" si="0"/>
        <v>42</v>
      </c>
      <c r="H28" s="273" t="s">
        <v>206</v>
      </c>
      <c r="I28" s="288">
        <f>G28/G59*100</f>
        <v>0.5203816131830009</v>
      </c>
      <c r="J28" s="273" t="s">
        <v>207</v>
      </c>
      <c r="K28" s="273"/>
      <c r="L28" s="289">
        <v>38</v>
      </c>
      <c r="M28" s="271">
        <v>3</v>
      </c>
      <c r="N28" s="271">
        <v>1</v>
      </c>
      <c r="O28" s="287">
        <f t="shared" si="1"/>
        <v>41</v>
      </c>
      <c r="P28" s="273" t="s">
        <v>206</v>
      </c>
      <c r="Q28" s="288">
        <f>O28/O59*100</f>
        <v>1.0382375284882248</v>
      </c>
      <c r="R28" s="273" t="s">
        <v>207</v>
      </c>
    </row>
    <row r="29" spans="2:18" ht="15.75" customHeight="1">
      <c r="B29" s="250">
        <v>22</v>
      </c>
      <c r="C29" t="s">
        <v>80</v>
      </c>
      <c r="D29" s="215">
        <v>189</v>
      </c>
      <c r="E29" s="271">
        <v>8</v>
      </c>
      <c r="F29" s="271">
        <v>2</v>
      </c>
      <c r="G29" s="272">
        <f t="shared" si="0"/>
        <v>197</v>
      </c>
      <c r="H29" s="273" t="s">
        <v>206</v>
      </c>
      <c r="I29" s="274">
        <f>G29/G59*100</f>
        <v>2.4408375665964566</v>
      </c>
      <c r="J29" s="273" t="s">
        <v>207</v>
      </c>
      <c r="K29" s="275"/>
      <c r="L29" s="276">
        <v>106</v>
      </c>
      <c r="M29" s="271">
        <v>1</v>
      </c>
      <c r="N29" s="271">
        <v>2</v>
      </c>
      <c r="O29" s="272">
        <f t="shared" si="1"/>
        <v>107</v>
      </c>
      <c r="P29" s="273" t="s">
        <v>206</v>
      </c>
      <c r="Q29" s="274">
        <f>O29/O59*100</f>
        <v>2.709546720688782</v>
      </c>
      <c r="R29" s="273" t="s">
        <v>207</v>
      </c>
    </row>
    <row r="30" spans="2:18" ht="15.75" customHeight="1">
      <c r="B30" s="250">
        <v>23</v>
      </c>
      <c r="C30" t="s">
        <v>81</v>
      </c>
      <c r="D30" s="215">
        <v>383</v>
      </c>
      <c r="E30" s="271">
        <v>16</v>
      </c>
      <c r="F30" s="271">
        <v>20</v>
      </c>
      <c r="G30" s="272">
        <f t="shared" si="0"/>
        <v>399</v>
      </c>
      <c r="H30" s="273" t="s">
        <v>206</v>
      </c>
      <c r="I30" s="274">
        <f>G30/G59*100</f>
        <v>4.943625325238508</v>
      </c>
      <c r="J30" s="273" t="s">
        <v>207</v>
      </c>
      <c r="K30" s="275"/>
      <c r="L30" s="276">
        <v>161</v>
      </c>
      <c r="M30" s="271">
        <v>9</v>
      </c>
      <c r="N30" s="271">
        <v>9</v>
      </c>
      <c r="O30" s="272">
        <f t="shared" si="1"/>
        <v>170</v>
      </c>
      <c r="P30" s="273" t="s">
        <v>206</v>
      </c>
      <c r="Q30" s="274">
        <f>O30/O59*100</f>
        <v>4.304887313243859</v>
      </c>
      <c r="R30" s="273" t="s">
        <v>207</v>
      </c>
    </row>
    <row r="31" spans="2:18" ht="15.75" customHeight="1">
      <c r="B31" s="250">
        <v>24</v>
      </c>
      <c r="C31" t="s">
        <v>82</v>
      </c>
      <c r="D31" s="215">
        <v>84</v>
      </c>
      <c r="E31" s="271">
        <v>1</v>
      </c>
      <c r="F31" s="271">
        <v>0</v>
      </c>
      <c r="G31" s="272">
        <f t="shared" si="0"/>
        <v>85</v>
      </c>
      <c r="H31" s="273" t="s">
        <v>206</v>
      </c>
      <c r="I31" s="274">
        <f>G31/G59*100</f>
        <v>1.0531532647751207</v>
      </c>
      <c r="J31" s="273" t="s">
        <v>207</v>
      </c>
      <c r="K31" s="275"/>
      <c r="L31" s="276">
        <v>39</v>
      </c>
      <c r="M31" s="271">
        <v>4</v>
      </c>
      <c r="N31" s="271">
        <v>0</v>
      </c>
      <c r="O31" s="272">
        <f t="shared" si="1"/>
        <v>43</v>
      </c>
      <c r="P31" s="273" t="s">
        <v>206</v>
      </c>
      <c r="Q31" s="274">
        <f>O31/O59*100</f>
        <v>1.0888832615852115</v>
      </c>
      <c r="R31" s="273" t="s">
        <v>207</v>
      </c>
    </row>
    <row r="32" spans="3:18" ht="15.75" customHeight="1" thickBot="1">
      <c r="C32" s="291" t="s">
        <v>209</v>
      </c>
      <c r="D32" s="292">
        <v>695</v>
      </c>
      <c r="E32" s="293">
        <f>SUM(E28:E31)</f>
        <v>28</v>
      </c>
      <c r="F32" s="293">
        <v>25</v>
      </c>
      <c r="G32" s="280">
        <f t="shared" si="0"/>
        <v>723</v>
      </c>
      <c r="H32" s="280" t="s">
        <v>206</v>
      </c>
      <c r="I32" s="281">
        <f>G32/G59*100</f>
        <v>8.957997769793085</v>
      </c>
      <c r="J32" s="280" t="s">
        <v>207</v>
      </c>
      <c r="K32" s="280"/>
      <c r="L32" s="280">
        <v>344</v>
      </c>
      <c r="M32" s="280">
        <f>SUM(M28:M31)</f>
        <v>17</v>
      </c>
      <c r="N32" s="280">
        <v>12</v>
      </c>
      <c r="O32" s="280">
        <f t="shared" si="1"/>
        <v>361</v>
      </c>
      <c r="P32" s="282" t="s">
        <v>206</v>
      </c>
      <c r="Q32" s="283">
        <f>O32/O59*100</f>
        <v>9.141554824006077</v>
      </c>
      <c r="R32" s="282" t="s">
        <v>207</v>
      </c>
    </row>
    <row r="33" spans="1:18" ht="15.75" customHeight="1">
      <c r="A33" s="147" t="s">
        <v>213</v>
      </c>
      <c r="B33" s="284">
        <v>25</v>
      </c>
      <c r="C33" s="147" t="s">
        <v>83</v>
      </c>
      <c r="D33" s="285">
        <v>31</v>
      </c>
      <c r="E33" s="286">
        <v>0</v>
      </c>
      <c r="F33" s="286">
        <v>4</v>
      </c>
      <c r="G33" s="287">
        <f t="shared" si="0"/>
        <v>31</v>
      </c>
      <c r="H33" s="273" t="s">
        <v>206</v>
      </c>
      <c r="I33" s="288">
        <f>G33/G59*100</f>
        <v>0.3840911906826911</v>
      </c>
      <c r="J33" s="273" t="s">
        <v>207</v>
      </c>
      <c r="K33" s="273"/>
      <c r="L33" s="289">
        <v>25</v>
      </c>
      <c r="M33" s="271">
        <v>0</v>
      </c>
      <c r="N33" s="271">
        <v>1</v>
      </c>
      <c r="O33" s="287">
        <f t="shared" si="1"/>
        <v>25</v>
      </c>
      <c r="P33" s="273" t="s">
        <v>206</v>
      </c>
      <c r="Q33" s="288">
        <f>O33/O59*100</f>
        <v>0.6330716637123323</v>
      </c>
      <c r="R33" s="273" t="s">
        <v>207</v>
      </c>
    </row>
    <row r="34" spans="2:18" ht="15.75" customHeight="1">
      <c r="B34" s="250">
        <v>26</v>
      </c>
      <c r="C34" t="s">
        <v>84</v>
      </c>
      <c r="D34" s="215">
        <v>103</v>
      </c>
      <c r="E34" s="271">
        <v>8</v>
      </c>
      <c r="F34" s="271">
        <v>7</v>
      </c>
      <c r="G34" s="272">
        <f t="shared" si="0"/>
        <v>111</v>
      </c>
      <c r="H34" s="273" t="s">
        <v>206</v>
      </c>
      <c r="I34" s="274">
        <f>G34/G59*100</f>
        <v>1.3752942634122165</v>
      </c>
      <c r="J34" s="273" t="s">
        <v>207</v>
      </c>
      <c r="K34" s="275"/>
      <c r="L34" s="276">
        <v>46</v>
      </c>
      <c r="M34" s="271">
        <v>3</v>
      </c>
      <c r="N34" s="271">
        <v>2</v>
      </c>
      <c r="O34" s="272">
        <f t="shared" si="1"/>
        <v>49</v>
      </c>
      <c r="P34" s="273" t="s">
        <v>206</v>
      </c>
      <c r="Q34" s="274">
        <f>O34/O59*100</f>
        <v>1.2408204608761713</v>
      </c>
      <c r="R34" s="273" t="s">
        <v>207</v>
      </c>
    </row>
    <row r="35" spans="2:18" ht="15.75" customHeight="1">
      <c r="B35" s="250">
        <v>27</v>
      </c>
      <c r="C35" t="s">
        <v>85</v>
      </c>
      <c r="D35" s="215">
        <v>724</v>
      </c>
      <c r="E35" s="271">
        <v>28</v>
      </c>
      <c r="F35" s="271">
        <v>33</v>
      </c>
      <c r="G35" s="272">
        <f t="shared" si="0"/>
        <v>752</v>
      </c>
      <c r="H35" s="273" t="s">
        <v>206</v>
      </c>
      <c r="I35" s="274">
        <f>G35/G59*100</f>
        <v>9.317308883657539</v>
      </c>
      <c r="J35" s="273" t="s">
        <v>207</v>
      </c>
      <c r="K35" s="275"/>
      <c r="L35" s="276">
        <v>225</v>
      </c>
      <c r="M35" s="271">
        <v>6</v>
      </c>
      <c r="N35" s="271">
        <v>7</v>
      </c>
      <c r="O35" s="272">
        <f t="shared" si="1"/>
        <v>231</v>
      </c>
      <c r="P35" s="273" t="s">
        <v>206</v>
      </c>
      <c r="Q35" s="274">
        <f>O35/O59*100</f>
        <v>5.8495821727019495</v>
      </c>
      <c r="R35" s="273" t="s">
        <v>207</v>
      </c>
    </row>
    <row r="36" spans="2:18" ht="15.75" customHeight="1">
      <c r="B36" s="250">
        <v>28</v>
      </c>
      <c r="C36" t="s">
        <v>86</v>
      </c>
      <c r="D36" s="215">
        <v>131</v>
      </c>
      <c r="E36" s="271">
        <v>8</v>
      </c>
      <c r="F36" s="271">
        <v>6</v>
      </c>
      <c r="G36" s="272">
        <f t="shared" si="0"/>
        <v>139</v>
      </c>
      <c r="H36" s="273" t="s">
        <v>206</v>
      </c>
      <c r="I36" s="274">
        <f>G36/G59*100</f>
        <v>1.7222153388675505</v>
      </c>
      <c r="J36" s="273" t="s">
        <v>207</v>
      </c>
      <c r="K36" s="275"/>
      <c r="L36" s="276">
        <v>74</v>
      </c>
      <c r="M36" s="271">
        <v>10</v>
      </c>
      <c r="N36" s="271">
        <v>5</v>
      </c>
      <c r="O36" s="272">
        <f t="shared" si="1"/>
        <v>84</v>
      </c>
      <c r="P36" s="273" t="s">
        <v>206</v>
      </c>
      <c r="Q36" s="274">
        <f>O36/O59*100</f>
        <v>2.127120790073436</v>
      </c>
      <c r="R36" s="273" t="s">
        <v>207</v>
      </c>
    </row>
    <row r="37" spans="2:18" ht="15.75" customHeight="1">
      <c r="B37" s="250">
        <v>29</v>
      </c>
      <c r="C37" t="s">
        <v>87</v>
      </c>
      <c r="D37" s="215">
        <v>44</v>
      </c>
      <c r="E37" s="271">
        <v>1</v>
      </c>
      <c r="F37" s="271">
        <v>2</v>
      </c>
      <c r="G37" s="272">
        <f aca="true" t="shared" si="2" ref="G37:G58">D37+E37</f>
        <v>45</v>
      </c>
      <c r="H37" s="273" t="s">
        <v>206</v>
      </c>
      <c r="I37" s="274">
        <f>G37/G59*100</f>
        <v>0.557551728410358</v>
      </c>
      <c r="J37" s="273" t="s">
        <v>207</v>
      </c>
      <c r="K37" s="275"/>
      <c r="L37" s="276">
        <v>25</v>
      </c>
      <c r="M37" s="271">
        <v>3</v>
      </c>
      <c r="N37" s="271">
        <v>1</v>
      </c>
      <c r="O37" s="272">
        <f aca="true" t="shared" si="3" ref="O37:O58">SUM(L37:M37)</f>
        <v>28</v>
      </c>
      <c r="P37" s="273" t="s">
        <v>206</v>
      </c>
      <c r="Q37" s="274">
        <f>O37/O59*100</f>
        <v>0.7090402633578121</v>
      </c>
      <c r="R37" s="273" t="s">
        <v>207</v>
      </c>
    </row>
    <row r="38" spans="2:18" ht="15.75" customHeight="1">
      <c r="B38" s="250">
        <v>30</v>
      </c>
      <c r="C38" t="s">
        <v>88</v>
      </c>
      <c r="D38" s="215">
        <v>22</v>
      </c>
      <c r="E38" s="271">
        <v>0</v>
      </c>
      <c r="F38" s="271">
        <v>0</v>
      </c>
      <c r="G38" s="272">
        <f t="shared" si="2"/>
        <v>22</v>
      </c>
      <c r="H38" s="273" t="s">
        <v>206</v>
      </c>
      <c r="I38" s="274">
        <f>G38/G59*100</f>
        <v>0.2725808450006195</v>
      </c>
      <c r="J38" s="273" t="s">
        <v>207</v>
      </c>
      <c r="K38" s="275"/>
      <c r="L38" s="276">
        <v>24</v>
      </c>
      <c r="M38" s="271">
        <v>1</v>
      </c>
      <c r="N38" s="271">
        <v>0</v>
      </c>
      <c r="O38" s="272">
        <f t="shared" si="3"/>
        <v>25</v>
      </c>
      <c r="P38" s="273" t="s">
        <v>206</v>
      </c>
      <c r="Q38" s="274">
        <f>O38/O59*100</f>
        <v>0.6330716637123323</v>
      </c>
      <c r="R38" s="273" t="s">
        <v>207</v>
      </c>
    </row>
    <row r="39" spans="3:18" ht="15.75" customHeight="1" thickBot="1">
      <c r="C39" s="291" t="s">
        <v>209</v>
      </c>
      <c r="D39" s="292">
        <v>1055</v>
      </c>
      <c r="E39" s="293">
        <f>SUM(E33:E38)</f>
        <v>45</v>
      </c>
      <c r="F39" s="293">
        <v>52</v>
      </c>
      <c r="G39" s="280">
        <f t="shared" si="2"/>
        <v>1100</v>
      </c>
      <c r="H39" s="280" t="s">
        <v>206</v>
      </c>
      <c r="I39" s="281">
        <f>G39/G59*100</f>
        <v>13.629042250030976</v>
      </c>
      <c r="J39" s="280" t="s">
        <v>207</v>
      </c>
      <c r="K39" s="280"/>
      <c r="L39" s="280">
        <v>419</v>
      </c>
      <c r="M39" s="280">
        <f>SUM(M33:M38)</f>
        <v>23</v>
      </c>
      <c r="N39" s="280">
        <v>16</v>
      </c>
      <c r="O39" s="280">
        <f t="shared" si="3"/>
        <v>442</v>
      </c>
      <c r="P39" s="282" t="s">
        <v>206</v>
      </c>
      <c r="Q39" s="283">
        <f>O39/O59*100</f>
        <v>11.192707014434033</v>
      </c>
      <c r="R39" s="282" t="s">
        <v>207</v>
      </c>
    </row>
    <row r="40" spans="1:18" ht="15.75" customHeight="1">
      <c r="A40" s="147" t="s">
        <v>214</v>
      </c>
      <c r="B40" s="284">
        <v>31</v>
      </c>
      <c r="C40" s="147" t="s">
        <v>89</v>
      </c>
      <c r="D40" s="285">
        <v>5</v>
      </c>
      <c r="E40" s="286">
        <v>1</v>
      </c>
      <c r="F40" s="286">
        <v>0</v>
      </c>
      <c r="G40" s="287">
        <f t="shared" si="2"/>
        <v>6</v>
      </c>
      <c r="H40" s="273" t="s">
        <v>206</v>
      </c>
      <c r="I40" s="288">
        <f>G40/G59*100</f>
        <v>0.07434023045471441</v>
      </c>
      <c r="J40" s="273" t="s">
        <v>207</v>
      </c>
      <c r="K40" s="273"/>
      <c r="L40" s="289">
        <v>4</v>
      </c>
      <c r="M40" s="271">
        <v>0</v>
      </c>
      <c r="N40" s="271">
        <v>1</v>
      </c>
      <c r="O40" s="287">
        <f t="shared" si="3"/>
        <v>4</v>
      </c>
      <c r="P40" s="273" t="s">
        <v>206</v>
      </c>
      <c r="Q40" s="288">
        <f>O40/O59*100</f>
        <v>0.10129146619397315</v>
      </c>
      <c r="R40" s="273" t="s">
        <v>207</v>
      </c>
    </row>
    <row r="41" spans="2:18" ht="15.75" customHeight="1">
      <c r="B41" s="250">
        <v>32</v>
      </c>
      <c r="C41" t="s">
        <v>90</v>
      </c>
      <c r="D41" s="215">
        <v>8</v>
      </c>
      <c r="E41" s="271">
        <v>0</v>
      </c>
      <c r="F41" s="271">
        <v>0</v>
      </c>
      <c r="G41" s="272">
        <f t="shared" si="2"/>
        <v>8</v>
      </c>
      <c r="H41" s="273" t="s">
        <v>206</v>
      </c>
      <c r="I41" s="274">
        <f>G41/G59*100</f>
        <v>0.09912030727295255</v>
      </c>
      <c r="J41" s="273" t="s">
        <v>207</v>
      </c>
      <c r="K41" s="275"/>
      <c r="L41" s="276">
        <v>3</v>
      </c>
      <c r="M41" s="271">
        <v>0</v>
      </c>
      <c r="N41" s="271">
        <v>0</v>
      </c>
      <c r="O41" s="272">
        <f t="shared" si="3"/>
        <v>3</v>
      </c>
      <c r="P41" s="273" t="s">
        <v>206</v>
      </c>
      <c r="Q41" s="274">
        <f>O41/O59*100</f>
        <v>0.07596859964547988</v>
      </c>
      <c r="R41" s="273" t="s">
        <v>207</v>
      </c>
    </row>
    <row r="42" spans="2:18" ht="15.75" customHeight="1">
      <c r="B42" s="250">
        <v>33</v>
      </c>
      <c r="C42" t="s">
        <v>91</v>
      </c>
      <c r="D42" s="215">
        <v>27</v>
      </c>
      <c r="E42" s="271">
        <v>0</v>
      </c>
      <c r="F42" s="271">
        <v>0</v>
      </c>
      <c r="G42" s="272">
        <f t="shared" si="2"/>
        <v>27</v>
      </c>
      <c r="H42" s="273" t="s">
        <v>206</v>
      </c>
      <c r="I42" s="274">
        <f>G42/G59*100</f>
        <v>0.33453103704621484</v>
      </c>
      <c r="J42" s="273" t="s">
        <v>207</v>
      </c>
      <c r="K42" s="275"/>
      <c r="L42" s="276">
        <v>21</v>
      </c>
      <c r="M42" s="271">
        <v>3</v>
      </c>
      <c r="N42" s="271">
        <v>2</v>
      </c>
      <c r="O42" s="272">
        <f t="shared" si="3"/>
        <v>24</v>
      </c>
      <c r="P42" s="273" t="s">
        <v>206</v>
      </c>
      <c r="Q42" s="274">
        <f>O42/O59*100</f>
        <v>0.607748797163839</v>
      </c>
      <c r="R42" s="273" t="s">
        <v>207</v>
      </c>
    </row>
    <row r="43" spans="2:18" ht="15.75" customHeight="1">
      <c r="B43" s="250">
        <v>34</v>
      </c>
      <c r="C43" t="s">
        <v>92</v>
      </c>
      <c r="D43" s="215">
        <v>64</v>
      </c>
      <c r="E43" s="271">
        <v>2</v>
      </c>
      <c r="F43" s="271">
        <v>3</v>
      </c>
      <c r="G43" s="272">
        <f t="shared" si="2"/>
        <v>66</v>
      </c>
      <c r="H43" s="273" t="s">
        <v>206</v>
      </c>
      <c r="I43" s="274">
        <f>G43/G59*100</f>
        <v>0.8177425350018586</v>
      </c>
      <c r="J43" s="273" t="s">
        <v>207</v>
      </c>
      <c r="K43" s="275"/>
      <c r="L43" s="276">
        <v>22</v>
      </c>
      <c r="M43" s="271">
        <v>2</v>
      </c>
      <c r="N43" s="271">
        <v>1</v>
      </c>
      <c r="O43" s="272">
        <f t="shared" si="3"/>
        <v>24</v>
      </c>
      <c r="P43" s="273" t="s">
        <v>206</v>
      </c>
      <c r="Q43" s="274">
        <f>O43/O59*100</f>
        <v>0.607748797163839</v>
      </c>
      <c r="R43" s="273" t="s">
        <v>207</v>
      </c>
    </row>
    <row r="44" spans="2:18" ht="15.75" customHeight="1">
      <c r="B44" s="250">
        <v>35</v>
      </c>
      <c r="C44" t="s">
        <v>93</v>
      </c>
      <c r="D44" s="215">
        <v>17</v>
      </c>
      <c r="E44" s="271">
        <v>0</v>
      </c>
      <c r="F44" s="271">
        <v>2</v>
      </c>
      <c r="G44" s="272">
        <f t="shared" si="2"/>
        <v>17</v>
      </c>
      <c r="H44" s="273" t="s">
        <v>206</v>
      </c>
      <c r="I44" s="274">
        <f>G44/G59*100</f>
        <v>0.21063065295502414</v>
      </c>
      <c r="J44" s="273" t="s">
        <v>207</v>
      </c>
      <c r="K44" s="275"/>
      <c r="L44" s="276">
        <v>7</v>
      </c>
      <c r="M44" s="271">
        <v>0</v>
      </c>
      <c r="N44" s="271">
        <v>0</v>
      </c>
      <c r="O44" s="272">
        <f t="shared" si="3"/>
        <v>7</v>
      </c>
      <c r="P44" s="273" t="s">
        <v>206</v>
      </c>
      <c r="Q44" s="274">
        <f>O44/O59*100</f>
        <v>0.17726006583945303</v>
      </c>
      <c r="R44" s="273" t="s">
        <v>207</v>
      </c>
    </row>
    <row r="45" spans="2:18" ht="15.75" customHeight="1">
      <c r="B45" s="250">
        <v>36</v>
      </c>
      <c r="C45" t="s">
        <v>94</v>
      </c>
      <c r="D45" s="215">
        <v>6</v>
      </c>
      <c r="E45" s="271">
        <v>0</v>
      </c>
      <c r="F45" s="271">
        <v>0</v>
      </c>
      <c r="G45" s="272">
        <f t="shared" si="2"/>
        <v>6</v>
      </c>
      <c r="H45" s="273" t="s">
        <v>206</v>
      </c>
      <c r="I45" s="274">
        <f>G45/G59*100</f>
        <v>0.07434023045471441</v>
      </c>
      <c r="J45" s="273" t="s">
        <v>207</v>
      </c>
      <c r="K45" s="275"/>
      <c r="L45" s="276">
        <v>7</v>
      </c>
      <c r="M45" s="271">
        <v>0</v>
      </c>
      <c r="N45" s="271">
        <v>0</v>
      </c>
      <c r="O45" s="272">
        <f t="shared" si="3"/>
        <v>7</v>
      </c>
      <c r="P45" s="273" t="s">
        <v>206</v>
      </c>
      <c r="Q45" s="274">
        <f>O45/O59*100</f>
        <v>0.17726006583945303</v>
      </c>
      <c r="R45" s="273" t="s">
        <v>207</v>
      </c>
    </row>
    <row r="46" spans="2:18" ht="15.75" customHeight="1">
      <c r="B46" s="250">
        <v>37</v>
      </c>
      <c r="C46" t="s">
        <v>95</v>
      </c>
      <c r="D46" s="215">
        <v>15</v>
      </c>
      <c r="E46" s="271">
        <v>1</v>
      </c>
      <c r="F46" s="271">
        <v>0</v>
      </c>
      <c r="G46" s="272">
        <f t="shared" si="2"/>
        <v>16</v>
      </c>
      <c r="H46" s="273" t="s">
        <v>206</v>
      </c>
      <c r="I46" s="274">
        <f>G46/G59*100</f>
        <v>0.1982406145459051</v>
      </c>
      <c r="J46" s="273" t="s">
        <v>207</v>
      </c>
      <c r="K46" s="275"/>
      <c r="L46" s="276">
        <v>11</v>
      </c>
      <c r="M46" s="271">
        <v>2</v>
      </c>
      <c r="N46" s="271">
        <v>0</v>
      </c>
      <c r="O46" s="272">
        <f t="shared" si="3"/>
        <v>13</v>
      </c>
      <c r="P46" s="273" t="s">
        <v>206</v>
      </c>
      <c r="Q46" s="274">
        <f>O46/O59*100</f>
        <v>0.32919726513041275</v>
      </c>
      <c r="R46" s="273" t="s">
        <v>207</v>
      </c>
    </row>
    <row r="47" spans="2:18" ht="15.75" customHeight="1">
      <c r="B47" s="250">
        <v>38</v>
      </c>
      <c r="C47" t="s">
        <v>96</v>
      </c>
      <c r="D47" s="215">
        <v>34</v>
      </c>
      <c r="E47" s="271">
        <v>1</v>
      </c>
      <c r="F47" s="271">
        <v>3</v>
      </c>
      <c r="G47" s="272">
        <f t="shared" si="2"/>
        <v>35</v>
      </c>
      <c r="H47" s="273" t="s">
        <v>206</v>
      </c>
      <c r="I47" s="274">
        <f>G47/G59*100</f>
        <v>0.43365134431916735</v>
      </c>
      <c r="J47" s="273" t="s">
        <v>207</v>
      </c>
      <c r="K47" s="275"/>
      <c r="L47" s="276">
        <v>22</v>
      </c>
      <c r="M47" s="271">
        <v>0</v>
      </c>
      <c r="N47" s="271">
        <v>1</v>
      </c>
      <c r="O47" s="272">
        <f t="shared" si="3"/>
        <v>22</v>
      </c>
      <c r="P47" s="273" t="s">
        <v>206</v>
      </c>
      <c r="Q47" s="274">
        <f>O47/O59*100</f>
        <v>0.5571030640668524</v>
      </c>
      <c r="R47" s="273" t="s">
        <v>207</v>
      </c>
    </row>
    <row r="48" spans="2:18" ht="15.75" customHeight="1">
      <c r="B48" s="250">
        <v>39</v>
      </c>
      <c r="C48" t="s">
        <v>97</v>
      </c>
      <c r="D48" s="215">
        <v>16</v>
      </c>
      <c r="E48" s="271">
        <v>0</v>
      </c>
      <c r="F48" s="271">
        <v>0</v>
      </c>
      <c r="G48" s="272">
        <f t="shared" si="2"/>
        <v>16</v>
      </c>
      <c r="H48" s="273" t="s">
        <v>206</v>
      </c>
      <c r="I48" s="274">
        <f>G48/G59*100</f>
        <v>0.1982406145459051</v>
      </c>
      <c r="J48" s="273" t="s">
        <v>207</v>
      </c>
      <c r="K48" s="275"/>
      <c r="L48" s="276">
        <v>8</v>
      </c>
      <c r="M48" s="271">
        <v>0</v>
      </c>
      <c r="N48" s="271">
        <v>1</v>
      </c>
      <c r="O48" s="272">
        <f t="shared" si="3"/>
        <v>8</v>
      </c>
      <c r="P48" s="273" t="s">
        <v>206</v>
      </c>
      <c r="Q48" s="274">
        <f>O48/O59*100</f>
        <v>0.2025829323879463</v>
      </c>
      <c r="R48" s="273" t="s">
        <v>207</v>
      </c>
    </row>
    <row r="49" spans="3:18" ht="15.75" customHeight="1" thickBot="1">
      <c r="C49" s="291" t="s">
        <v>209</v>
      </c>
      <c r="D49" s="292">
        <v>192</v>
      </c>
      <c r="E49" s="293">
        <f>SUM(E40:E48)</f>
        <v>5</v>
      </c>
      <c r="F49" s="293">
        <v>8</v>
      </c>
      <c r="G49" s="280">
        <f t="shared" si="2"/>
        <v>197</v>
      </c>
      <c r="H49" s="280" t="s">
        <v>206</v>
      </c>
      <c r="I49" s="281">
        <f>G49/G59*100</f>
        <v>2.4408375665964566</v>
      </c>
      <c r="J49" s="280" t="s">
        <v>207</v>
      </c>
      <c r="K49" s="280"/>
      <c r="L49" s="280">
        <v>105</v>
      </c>
      <c r="M49" s="280">
        <f>SUM(M40:M48)</f>
        <v>7</v>
      </c>
      <c r="N49" s="280">
        <v>6</v>
      </c>
      <c r="O49" s="280">
        <f t="shared" si="3"/>
        <v>112</v>
      </c>
      <c r="P49" s="282" t="s">
        <v>206</v>
      </c>
      <c r="Q49" s="283">
        <f>O49/O59*100</f>
        <v>2.8361610534312485</v>
      </c>
      <c r="R49" s="282" t="s">
        <v>207</v>
      </c>
    </row>
    <row r="50" spans="1:18" ht="15.75" customHeight="1">
      <c r="A50" s="147" t="s">
        <v>215</v>
      </c>
      <c r="B50" s="284">
        <v>40</v>
      </c>
      <c r="C50" s="147" t="s">
        <v>98</v>
      </c>
      <c r="D50" s="285">
        <v>111</v>
      </c>
      <c r="E50" s="286">
        <v>12</v>
      </c>
      <c r="F50" s="286">
        <v>3</v>
      </c>
      <c r="G50" s="287">
        <f t="shared" si="2"/>
        <v>123</v>
      </c>
      <c r="H50" s="273" t="s">
        <v>206</v>
      </c>
      <c r="I50" s="288">
        <f>G50/G59*100</f>
        <v>1.5239747243216453</v>
      </c>
      <c r="J50" s="273" t="s">
        <v>207</v>
      </c>
      <c r="K50" s="273"/>
      <c r="L50" s="289">
        <v>54</v>
      </c>
      <c r="M50" s="271">
        <v>5</v>
      </c>
      <c r="N50" s="271">
        <v>3</v>
      </c>
      <c r="O50" s="287">
        <f t="shared" si="3"/>
        <v>59</v>
      </c>
      <c r="P50" s="273" t="s">
        <v>206</v>
      </c>
      <c r="Q50" s="288">
        <f>O50/O59*100</f>
        <v>1.4940491263611042</v>
      </c>
      <c r="R50" s="273" t="s">
        <v>207</v>
      </c>
    </row>
    <row r="51" spans="2:18" ht="15.75" customHeight="1">
      <c r="B51" s="250">
        <v>41</v>
      </c>
      <c r="C51" t="s">
        <v>99</v>
      </c>
      <c r="D51" s="215">
        <v>4</v>
      </c>
      <c r="E51" s="271">
        <v>0</v>
      </c>
      <c r="F51" s="271">
        <v>0</v>
      </c>
      <c r="G51" s="272">
        <f t="shared" si="2"/>
        <v>4</v>
      </c>
      <c r="H51" s="273" t="s">
        <v>206</v>
      </c>
      <c r="I51" s="274">
        <f>G51/G59*100</f>
        <v>0.04956015363647628</v>
      </c>
      <c r="J51" s="273" t="s">
        <v>207</v>
      </c>
      <c r="K51" s="275"/>
      <c r="L51" s="276">
        <v>3</v>
      </c>
      <c r="M51" s="271">
        <v>0</v>
      </c>
      <c r="N51" s="271">
        <v>0</v>
      </c>
      <c r="O51" s="272">
        <f t="shared" si="3"/>
        <v>3</v>
      </c>
      <c r="P51" s="273" t="s">
        <v>206</v>
      </c>
      <c r="Q51" s="274">
        <f>O51/O59*100</f>
        <v>0.07596859964547988</v>
      </c>
      <c r="R51" s="273" t="s">
        <v>207</v>
      </c>
    </row>
    <row r="52" spans="2:18" ht="15.75" customHeight="1">
      <c r="B52" s="250">
        <v>42</v>
      </c>
      <c r="C52" t="s">
        <v>100</v>
      </c>
      <c r="D52" s="215">
        <v>16</v>
      </c>
      <c r="E52" s="271">
        <v>0</v>
      </c>
      <c r="F52" s="271">
        <v>0</v>
      </c>
      <c r="G52" s="272">
        <f t="shared" si="2"/>
        <v>16</v>
      </c>
      <c r="H52" s="273" t="s">
        <v>206</v>
      </c>
      <c r="I52" s="274">
        <f>G52/G59*100</f>
        <v>0.1982406145459051</v>
      </c>
      <c r="J52" s="273" t="s">
        <v>207</v>
      </c>
      <c r="K52" s="275"/>
      <c r="L52" s="276">
        <v>11</v>
      </c>
      <c r="M52" s="271">
        <v>0</v>
      </c>
      <c r="N52" s="271">
        <v>0</v>
      </c>
      <c r="O52" s="272">
        <f t="shared" si="3"/>
        <v>11</v>
      </c>
      <c r="P52" s="273" t="s">
        <v>206</v>
      </c>
      <c r="Q52" s="274">
        <f>O52/O59*100</f>
        <v>0.2785515320334262</v>
      </c>
      <c r="R52" s="273" t="s">
        <v>207</v>
      </c>
    </row>
    <row r="53" spans="2:18" ht="15.75" customHeight="1">
      <c r="B53" s="250">
        <v>43</v>
      </c>
      <c r="C53" t="s">
        <v>101</v>
      </c>
      <c r="D53" s="215">
        <v>25</v>
      </c>
      <c r="E53" s="271">
        <v>0</v>
      </c>
      <c r="F53" s="271">
        <v>1</v>
      </c>
      <c r="G53" s="272">
        <f t="shared" si="2"/>
        <v>25</v>
      </c>
      <c r="H53" s="273" t="s">
        <v>206</v>
      </c>
      <c r="I53" s="274">
        <f>G53/G59*100</f>
        <v>0.3097509602279767</v>
      </c>
      <c r="J53" s="273" t="s">
        <v>207</v>
      </c>
      <c r="K53" s="275"/>
      <c r="L53" s="276">
        <v>13</v>
      </c>
      <c r="M53" s="271">
        <v>0</v>
      </c>
      <c r="N53" s="271">
        <v>0</v>
      </c>
      <c r="O53" s="272">
        <f t="shared" si="3"/>
        <v>13</v>
      </c>
      <c r="P53" s="273" t="s">
        <v>206</v>
      </c>
      <c r="Q53" s="274">
        <f>O53/O59*100</f>
        <v>0.32919726513041275</v>
      </c>
      <c r="R53" s="273" t="s">
        <v>207</v>
      </c>
    </row>
    <row r="54" spans="2:18" ht="15.75" customHeight="1">
      <c r="B54" s="250">
        <v>44</v>
      </c>
      <c r="C54" t="s">
        <v>102</v>
      </c>
      <c r="D54" s="215">
        <v>13</v>
      </c>
      <c r="E54" s="271">
        <v>0</v>
      </c>
      <c r="F54" s="271">
        <v>0</v>
      </c>
      <c r="G54" s="272">
        <f t="shared" si="2"/>
        <v>13</v>
      </c>
      <c r="H54" s="273" t="s">
        <v>206</v>
      </c>
      <c r="I54" s="274">
        <f>G54/G59*100</f>
        <v>0.1610704993185479</v>
      </c>
      <c r="J54" s="273" t="s">
        <v>207</v>
      </c>
      <c r="K54" s="275"/>
      <c r="L54" s="276">
        <v>8</v>
      </c>
      <c r="M54" s="271">
        <v>0</v>
      </c>
      <c r="N54" s="271">
        <v>0</v>
      </c>
      <c r="O54" s="272">
        <f t="shared" si="3"/>
        <v>8</v>
      </c>
      <c r="P54" s="273" t="s">
        <v>206</v>
      </c>
      <c r="Q54" s="274">
        <f>O54/O59*100</f>
        <v>0.2025829323879463</v>
      </c>
      <c r="R54" s="273" t="s">
        <v>207</v>
      </c>
    </row>
    <row r="55" spans="2:18" ht="15.75" customHeight="1">
      <c r="B55" s="250">
        <v>45</v>
      </c>
      <c r="C55" t="s">
        <v>103</v>
      </c>
      <c r="D55" s="215">
        <v>13</v>
      </c>
      <c r="E55" s="271">
        <v>0</v>
      </c>
      <c r="F55" s="271">
        <v>1</v>
      </c>
      <c r="G55" s="272">
        <f t="shared" si="2"/>
        <v>13</v>
      </c>
      <c r="H55" s="273" t="s">
        <v>206</v>
      </c>
      <c r="I55" s="274">
        <f>G55/G59*100</f>
        <v>0.1610704993185479</v>
      </c>
      <c r="J55" s="273" t="s">
        <v>207</v>
      </c>
      <c r="K55" s="275"/>
      <c r="L55" s="276">
        <v>10</v>
      </c>
      <c r="M55" s="271">
        <v>0</v>
      </c>
      <c r="N55" s="271">
        <v>0</v>
      </c>
      <c r="O55" s="272">
        <f t="shared" si="3"/>
        <v>10</v>
      </c>
      <c r="P55" s="273" t="s">
        <v>206</v>
      </c>
      <c r="Q55" s="274">
        <f>O55/O59*100</f>
        <v>0.2532286654849329</v>
      </c>
      <c r="R55" s="273" t="s">
        <v>207</v>
      </c>
    </row>
    <row r="56" spans="2:18" ht="15.75" customHeight="1">
      <c r="B56" s="250">
        <v>46</v>
      </c>
      <c r="C56" t="s">
        <v>104</v>
      </c>
      <c r="D56" s="215">
        <v>24</v>
      </c>
      <c r="E56" s="271">
        <v>0</v>
      </c>
      <c r="F56" s="271">
        <v>0</v>
      </c>
      <c r="G56" s="272">
        <f t="shared" si="2"/>
        <v>24</v>
      </c>
      <c r="H56" s="273" t="s">
        <v>206</v>
      </c>
      <c r="I56" s="274">
        <f>G56/G59*100</f>
        <v>0.29736092181885765</v>
      </c>
      <c r="J56" s="273" t="s">
        <v>207</v>
      </c>
      <c r="K56" s="275"/>
      <c r="L56" s="276">
        <v>16</v>
      </c>
      <c r="M56" s="271">
        <v>0</v>
      </c>
      <c r="N56" s="271">
        <v>0</v>
      </c>
      <c r="O56" s="272">
        <f t="shared" si="3"/>
        <v>16</v>
      </c>
      <c r="P56" s="273" t="s">
        <v>206</v>
      </c>
      <c r="Q56" s="274">
        <f>O56/O59*100</f>
        <v>0.4051658647758926</v>
      </c>
      <c r="R56" s="273" t="s">
        <v>207</v>
      </c>
    </row>
    <row r="57" spans="2:18" ht="15.75" customHeight="1">
      <c r="B57" s="250">
        <v>47</v>
      </c>
      <c r="C57" t="s">
        <v>105</v>
      </c>
      <c r="D57" s="215">
        <v>49</v>
      </c>
      <c r="E57" s="271">
        <v>6</v>
      </c>
      <c r="F57" s="271">
        <v>1</v>
      </c>
      <c r="G57" s="272">
        <f t="shared" si="2"/>
        <v>55</v>
      </c>
      <c r="H57" s="273" t="s">
        <v>206</v>
      </c>
      <c r="I57" s="274">
        <f>G57/G59*100</f>
        <v>0.6814521125015487</v>
      </c>
      <c r="J57" s="273" t="s">
        <v>207</v>
      </c>
      <c r="K57" s="275"/>
      <c r="L57" s="276">
        <v>38</v>
      </c>
      <c r="M57" s="271">
        <v>1</v>
      </c>
      <c r="N57" s="271">
        <v>1</v>
      </c>
      <c r="O57" s="272">
        <f t="shared" si="3"/>
        <v>39</v>
      </c>
      <c r="P57" s="273" t="s">
        <v>206</v>
      </c>
      <c r="Q57" s="274">
        <f>O57/O59*100</f>
        <v>0.9875917953912383</v>
      </c>
      <c r="R57" s="273" t="s">
        <v>207</v>
      </c>
    </row>
    <row r="58" spans="1:18" ht="15.75" customHeight="1" thickBot="1">
      <c r="A58" s="205"/>
      <c r="B58" s="294"/>
      <c r="C58" s="295" t="s">
        <v>209</v>
      </c>
      <c r="D58" s="296">
        <f>SUM(D50:D57)</f>
        <v>255</v>
      </c>
      <c r="E58" s="297">
        <f>SUM(E50:E57)</f>
        <v>18</v>
      </c>
      <c r="F58" s="297">
        <v>6</v>
      </c>
      <c r="G58" s="297">
        <f t="shared" si="2"/>
        <v>273</v>
      </c>
      <c r="H58" s="297" t="s">
        <v>206</v>
      </c>
      <c r="I58" s="298">
        <f>G58/G59*100</f>
        <v>3.3824804856895057</v>
      </c>
      <c r="J58" s="297" t="s">
        <v>207</v>
      </c>
      <c r="K58" s="297"/>
      <c r="L58" s="299">
        <v>153</v>
      </c>
      <c r="M58" s="297">
        <f>SUM(M50:M57)</f>
        <v>6</v>
      </c>
      <c r="N58" s="297">
        <v>4</v>
      </c>
      <c r="O58" s="297">
        <f t="shared" si="3"/>
        <v>159</v>
      </c>
      <c r="P58" s="297" t="s">
        <v>206</v>
      </c>
      <c r="Q58" s="298">
        <f>O58/O59*100</f>
        <v>4.026335781210433</v>
      </c>
      <c r="R58" s="297" t="s">
        <v>207</v>
      </c>
    </row>
    <row r="59" spans="1:18" ht="15.75" customHeight="1" thickTop="1">
      <c r="A59" s="149" t="s">
        <v>153</v>
      </c>
      <c r="B59" s="290"/>
      <c r="C59" s="149"/>
      <c r="D59" s="273">
        <f>D58+D49+D39+D32+D27+D23+D12+D5</f>
        <v>7838</v>
      </c>
      <c r="E59" s="273">
        <f>E58+E49+E39+E32+E27+E23+E12+E5</f>
        <v>233</v>
      </c>
      <c r="F59" s="273">
        <f>F58+F49+F39+F32+F27+F23+F12+F5</f>
        <v>248</v>
      </c>
      <c r="G59" s="273">
        <f>G58+G49+G39+G32+G27+G23+G12+G5</f>
        <v>8071</v>
      </c>
      <c r="H59" s="273" t="s">
        <v>206</v>
      </c>
      <c r="I59" s="288">
        <f>I58+I49+I39+I32+I27+I23+I12+I5</f>
        <v>100</v>
      </c>
      <c r="J59" s="273" t="s">
        <v>207</v>
      </c>
      <c r="K59" s="273"/>
      <c r="L59" s="273">
        <f>L58+L49+L39+L32+L27+L23+L12+L5</f>
        <v>3842</v>
      </c>
      <c r="M59" s="273">
        <f>M58+M49+M39+M32+M27+M23+M12+M5</f>
        <v>107</v>
      </c>
      <c r="N59" s="273">
        <f>N58+N49+N39+N32+N27+N23+N12+N5</f>
        <v>106</v>
      </c>
      <c r="O59" s="273">
        <f>O58+O49+O39+O32+O27+O23+O12+O5</f>
        <v>3949</v>
      </c>
      <c r="P59" s="273" t="s">
        <v>206</v>
      </c>
      <c r="Q59" s="288">
        <f>Q58+Q49+Q39+Q32+Q27+Q23+Q12+Q5</f>
        <v>99.99999999999999</v>
      </c>
      <c r="R59" s="273" t="s">
        <v>207</v>
      </c>
    </row>
  </sheetData>
  <sheetProtection/>
  <printOptions/>
  <pageMargins left="0.5905511811023623" right="0.5905511811023623" top="0.7086614173228347" bottom="0.7086614173228347" header="0.5118110236220472" footer="0.5118110236220472"/>
  <pageSetup horizontalDpi="300" verticalDpi="300" orientation="portrait" paperSize="9" scale="85" r:id="rId1"/>
</worksheet>
</file>

<file path=xl/worksheets/sheet9.xml><?xml version="1.0" encoding="utf-8"?>
<worksheet xmlns="http://schemas.openxmlformats.org/spreadsheetml/2006/main" xmlns:r="http://schemas.openxmlformats.org/officeDocument/2006/relationships">
  <dimension ref="A1:A44"/>
  <sheetViews>
    <sheetView zoomScalePageLayoutView="0" workbookViewId="0" topLeftCell="A28">
      <selection activeCell="A6" sqref="A6"/>
    </sheetView>
  </sheetViews>
  <sheetFormatPr defaultColWidth="9.00390625" defaultRowHeight="13.5"/>
  <cols>
    <col min="1" max="1" width="90.625" style="0" customWidth="1"/>
  </cols>
  <sheetData>
    <row r="1" ht="14.25">
      <c r="A1" s="2" t="s">
        <v>0</v>
      </c>
    </row>
    <row r="2" ht="15.75">
      <c r="A2" s="3"/>
    </row>
    <row r="3" ht="15.75">
      <c r="A3" s="3"/>
    </row>
    <row r="4" ht="17.25">
      <c r="A4" s="5"/>
    </row>
    <row r="5" ht="15.75">
      <c r="A5" s="4"/>
    </row>
    <row r="6" ht="17.25">
      <c r="A6" s="5" t="s">
        <v>1</v>
      </c>
    </row>
    <row r="7" ht="103.5">
      <c r="A7" s="6" t="s">
        <v>2</v>
      </c>
    </row>
    <row r="8" ht="15.75">
      <c r="A8" s="4"/>
    </row>
    <row r="9" ht="17.25">
      <c r="A9" s="5" t="s">
        <v>3</v>
      </c>
    </row>
    <row r="10" ht="17.25">
      <c r="A10" s="6" t="s">
        <v>4</v>
      </c>
    </row>
    <row r="11" ht="17.25">
      <c r="A11" s="6" t="s">
        <v>5</v>
      </c>
    </row>
    <row r="12" ht="17.25">
      <c r="A12" s="6" t="s">
        <v>6</v>
      </c>
    </row>
    <row r="13" ht="17.25">
      <c r="A13" s="6" t="s">
        <v>7</v>
      </c>
    </row>
    <row r="14" ht="69">
      <c r="A14" s="6" t="s">
        <v>8</v>
      </c>
    </row>
    <row r="15" ht="15.75">
      <c r="A15" s="4"/>
    </row>
    <row r="16" ht="17.25">
      <c r="A16" s="5" t="s">
        <v>9</v>
      </c>
    </row>
    <row r="17" ht="17.25">
      <c r="A17" s="6" t="s">
        <v>10</v>
      </c>
    </row>
    <row r="18" ht="34.5">
      <c r="A18" s="6" t="s">
        <v>11</v>
      </c>
    </row>
    <row r="19" ht="17.25">
      <c r="A19" s="6" t="s">
        <v>12</v>
      </c>
    </row>
    <row r="20" ht="51.75">
      <c r="A20" s="6" t="s">
        <v>13</v>
      </c>
    </row>
    <row r="21" ht="15.75">
      <c r="A21" s="4"/>
    </row>
    <row r="22" ht="15.75">
      <c r="A22" s="4"/>
    </row>
    <row r="23" ht="17.25">
      <c r="A23" s="5" t="s">
        <v>14</v>
      </c>
    </row>
    <row r="24" ht="17.25">
      <c r="A24" s="6" t="s">
        <v>15</v>
      </c>
    </row>
    <row r="25" ht="34.5">
      <c r="A25" s="6" t="s">
        <v>16</v>
      </c>
    </row>
    <row r="26" ht="15.75">
      <c r="A26" s="4"/>
    </row>
    <row r="27" ht="17.25">
      <c r="A27" s="6" t="s">
        <v>17</v>
      </c>
    </row>
    <row r="28" ht="34.5">
      <c r="A28" s="7" t="s">
        <v>18</v>
      </c>
    </row>
    <row r="29" ht="15.75">
      <c r="A29" s="4"/>
    </row>
    <row r="30" ht="18.75">
      <c r="A30" s="6" t="s">
        <v>19</v>
      </c>
    </row>
    <row r="31" ht="34.5">
      <c r="A31" s="6" t="s">
        <v>20</v>
      </c>
    </row>
    <row r="32" ht="15.75">
      <c r="A32" s="4"/>
    </row>
    <row r="33" ht="17.25">
      <c r="A33" s="6" t="s">
        <v>21</v>
      </c>
    </row>
    <row r="34" ht="51.75">
      <c r="A34" s="6" t="s">
        <v>22</v>
      </c>
    </row>
    <row r="35" ht="15.75">
      <c r="A35" s="4"/>
    </row>
    <row r="36" ht="17.25">
      <c r="A36" s="6" t="s">
        <v>23</v>
      </c>
    </row>
    <row r="37" ht="69">
      <c r="A37" s="6" t="s">
        <v>24</v>
      </c>
    </row>
    <row r="38" ht="15.75">
      <c r="A38" s="4"/>
    </row>
    <row r="39" ht="17.25">
      <c r="A39" s="6" t="s">
        <v>25</v>
      </c>
    </row>
    <row r="40" ht="51.75">
      <c r="A40" s="6" t="s">
        <v>26</v>
      </c>
    </row>
    <row r="41" ht="15.75">
      <c r="A41" s="4"/>
    </row>
    <row r="42" ht="17.25">
      <c r="A42" s="6" t="s">
        <v>27</v>
      </c>
    </row>
    <row r="43" ht="69">
      <c r="A43" s="6" t="s">
        <v>28</v>
      </c>
    </row>
    <row r="44" ht="15.75">
      <c r="A44" s="4"/>
    </row>
  </sheetData>
  <sheetProtection/>
  <printOptions/>
  <pageMargins left="0.75" right="0.75" top="1" bottom="1" header="0.512" footer="0.51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agi</dc:creator>
  <cp:keywords/>
  <dc:description/>
  <cp:lastModifiedBy>anzai</cp:lastModifiedBy>
  <cp:lastPrinted>2006-10-31T14:59:37Z</cp:lastPrinted>
  <dcterms:created xsi:type="dcterms:W3CDTF">2006-10-31T14:44:21Z</dcterms:created>
  <dcterms:modified xsi:type="dcterms:W3CDTF">2016-07-21T03:24:12Z</dcterms:modified>
  <cp:category/>
  <cp:version/>
  <cp:contentType/>
  <cp:contentStatus/>
</cp:coreProperties>
</file>